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229"/>
  <workbookPr/>
  <mc:AlternateContent xmlns:mc="http://schemas.openxmlformats.org/markup-compatibility/2006">
    <mc:Choice Requires="x15">
      <x15ac:absPath xmlns:x15ac="http://schemas.microsoft.com/office/spreadsheetml/2010/11/ac" url="\\Data03\DFSDATA$\Department\PR19\Ofwat submission 28 September\"/>
    </mc:Choice>
  </mc:AlternateContent>
  <bookViews>
    <workbookView xWindow="0" yWindow="0" windowWidth="11318" windowHeight="5640" firstSheet="2" activeTab="6"/>
  </bookViews>
  <sheets>
    <sheet name="Cover" sheetId="10" r:id="rId1"/>
    <sheet name="Table 2.2 Key Metrics" sheetId="1" r:id="rId2"/>
    <sheet name="Table 2.3 RCV" sheetId="2" r:id="rId3"/>
    <sheet name="Table 2.4 Dividends" sheetId="3" r:id="rId4"/>
    <sheet name="Table 4.1 PR14 PCs" sheetId="4" r:id="rId5"/>
    <sheet name="Table 4.2 SIM" sheetId="8" r:id="rId6"/>
    <sheet name="Table 5.1 Common PCs" sheetId="5" r:id="rId7"/>
    <sheet name="Table 6.1 Totex" sheetId="6" r:id="rId8"/>
    <sheet name="Table 6.2 DPC" sheetId="7" r:id="rId9"/>
    <sheet name="Lists" sheetId="9" state="hidden" r:id="rId10"/>
  </sheets>
  <definedNames>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MacroRecalculationBehavior" hidden="1">0</definedName>
    <definedName name="_AtRisk_SimSetting_RandomNumberGenerator" hidden="1">0</definedName>
    <definedName name="_AtRisk_SimSetting_ReportOptionCustomItemsCount" hidden="1">0</definedName>
    <definedName name="_AtRisk_SimSetting_ReportOptionDataMode" hidden="1">1</definedName>
    <definedName name="_AtRisk_SimSetting_ReportOptionReportMultiSimType" hidden="1">1</definedName>
    <definedName name="_AtRisk_SimSetting_ReportOptionReportPlacement" hidden="1">1</definedName>
    <definedName name="_AtRisk_SimSetting_ReportOptionReportSelection" hidden="1">257</definedName>
    <definedName name="_AtRisk_SimSetting_ReportOptionReportsFileType" hidden="1">1</definedName>
    <definedName name="_AtRisk_SimSetting_ReportOptionSelectiveQR" hidden="1">FALSE</definedName>
    <definedName name="_AtRisk_SimSetting_ReportsList" hidden="1">257</definedName>
    <definedName name="_AtRisk_SimSetting_ShowSimulationProgressWindow" hidden="1">TRUE</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ActiveSimulationNumber" hidden="1">1</definedName>
    <definedName name="_AtRisk_SimSetting_StdRecalcBehavior" hidden="1">1</definedName>
    <definedName name="_AtRisk_SimSetting_StdRecalcWithoutRiskStatic" hidden="1">0</definedName>
    <definedName name="_AtRisk_SimSetting_StdRecalcWithoutRiskStaticPercentile" hidden="1">0.5</definedName>
    <definedName name="_ftn1" localSheetId="4">'Table 4.1 PR14 PCs'!#REF!</definedName>
    <definedName name="_ftnref1" localSheetId="4">'Table 4.1 PR14 PCs'!#REF!</definedName>
    <definedName name="_Order1" hidden="1">255</definedName>
    <definedName name="_Order2" hidden="1">255</definedName>
    <definedName name="F" hidden="1">{"bal",#N/A,FALSE,"working papers";"income",#N/A,FALSE,"working papers"}</definedName>
    <definedName name="fdraf" hidden="1">{"bal",#N/A,FALSE,"working papers";"income",#N/A,FALSE,"working papers"}</definedName>
    <definedName name="Fdraft" hidden="1">{"bal",#N/A,FALSE,"working papers";"income",#N/A,FALSE,"working papers"}</definedName>
    <definedName name="IQ_CH" hidden="1">110000</definedName>
    <definedName name="IQ_CQ" hidden="1">5000</definedName>
    <definedName name="IQ_CY" hidden="1">10000</definedName>
    <definedName name="IQ_DAILY" hidden="1">500000</definedName>
    <definedName name="IQ_DNTM" hidden="1">700000</definedName>
    <definedName name="IQ_EXPENSE_CODE_" hidden="1">80019595006</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41366.3748958333</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_xlnm.Print_Area" localSheetId="1">'Table 2.2 Key Metrics'!$B$1:$Q$52</definedName>
    <definedName name="_xlnm.Print_Area" localSheetId="2">'Table 2.3 RCV'!$B$1:$I$27</definedName>
    <definedName name="_xlnm.Print_Area" localSheetId="3">'Table 2.4 Dividends'!$B$1:$N$23</definedName>
    <definedName name="_xlnm.Print_Area" localSheetId="4">'Table 4.1 PR14 PCs'!$B$1:$L$83</definedName>
    <definedName name="_xlnm.Print_Area" localSheetId="5">'Table 4.2 SIM'!$B$1:$I$19</definedName>
    <definedName name="_xlnm.Print_Area" localSheetId="6">'Table 5.1 Common PCs'!$B$1:$I$37</definedName>
    <definedName name="_xlnm.Print_Area" localSheetId="7">'Table 6.1 Totex'!$B$1:$I$32</definedName>
    <definedName name="_xlnm.Print_Area" localSheetId="8">'Table 6.2 DPC'!$B$1:$G$26</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7</definedName>
    <definedName name="RiskMinimizeOnStart" hidden="1">FALSE</definedName>
    <definedName name="RiskMonitorConvergence" hidden="1">FALSE</definedName>
    <definedName name="RiskMultipleCPUSupportEnabled" hidden="1">TRUE</definedName>
    <definedName name="RiskNumIterations" hidden="1">1000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2</definedName>
    <definedName name="RiskUpdateDisplay" hidden="1">FALSE</definedName>
    <definedName name="RiskUseDifferentSeedForEachSim" hidden="1">FALSE</definedName>
    <definedName name="RiskUseFixedSeed" hidden="1">FALSE</definedName>
    <definedName name="RiskUseMultipleCPUs" hidden="1">TRUE</definedName>
    <definedName name="SAPBEXrevision" hidden="1">1</definedName>
    <definedName name="SAPBEXsysID" hidden="1">"BWB"</definedName>
    <definedName name="SAPBEXwbID" hidden="1">"49ZLUKBQR0WG29D9LLI3IBIIT"</definedName>
    <definedName name="wrn.papersdraft" hidden="1">{"bal",#N/A,FALSE,"working papers";"income",#N/A,FALSE,"working papers"}</definedName>
    <definedName name="wrn.wpapers." localSheetId="5" hidden="1">{"bal",#N/A,FALSE,"working papers";"income",#N/A,FALSE,"working papers"}</definedName>
    <definedName name="wrn.wpapers." hidden="1">{"bal",#N/A,FALSE,"working papers";"income",#N/A,FALSE,"working papers"}</definedName>
    <definedName name="Z_69104686_4F2A_41D5_9B15_E00B9826BCA2_.wvu.PrintArea" localSheetId="5" hidden="1">'Table 4.2 SIM'!$B$1:$I$19</definedName>
    <definedName name="Z_A8453347_62D5_433C_AC17_73E6B4F2766F_.wvu.PrintArea" localSheetId="5" hidden="1">'Table 4.2 SIM'!$B$1:$I$19</definedName>
    <definedName name="Z_D4B52F44_4691_4CEE_AF88_48CCB001F972_.wvu.PrintArea" localSheetId="5" hidden="1">'Table 4.2 SIM'!$B$1:$I$19</definedName>
  </definedNames>
  <calcPr calcId="171027"/>
  <fileRecoveryPr autoRecover="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2" i="5" l="1"/>
  <c r="I11" i="5" l="1"/>
  <c r="I1" i="5"/>
  <c r="I12" i="1"/>
  <c r="I11" i="1"/>
  <c r="I10" i="1"/>
  <c r="I9" i="1"/>
  <c r="I11" i="2" l="1"/>
  <c r="I10" i="2"/>
  <c r="I9" i="2"/>
  <c r="I8" i="2"/>
  <c r="Q23" i="1"/>
  <c r="Q22" i="1"/>
  <c r="Q21" i="1"/>
  <c r="Q20" i="1"/>
  <c r="Q19" i="1"/>
  <c r="G1" i="7" l="1"/>
  <c r="I1" i="6"/>
  <c r="I1" i="8"/>
  <c r="L1" i="4"/>
  <c r="N1" i="3"/>
  <c r="I1" i="2"/>
  <c r="Q1" i="1"/>
  <c r="C22" i="6" l="1"/>
  <c r="C30" i="5"/>
  <c r="C73" i="4"/>
  <c r="C21" i="3"/>
  <c r="C23" i="2"/>
  <c r="C47" i="1"/>
  <c r="C35" i="1"/>
  <c r="C18" i="8" l="1"/>
  <c r="B8" i="5"/>
  <c r="B9" i="5" s="1"/>
  <c r="B10" i="5" s="1"/>
  <c r="B11" i="5" s="1"/>
  <c r="B12" i="5" s="1"/>
  <c r="B13" i="5" s="1"/>
  <c r="B14" i="5" s="1"/>
  <c r="B15" i="5" s="1"/>
  <c r="B16" i="5" s="1"/>
  <c r="B17" i="5" s="1"/>
  <c r="B18" i="5" s="1"/>
  <c r="L60" i="4" l="1"/>
  <c r="L61" i="4"/>
  <c r="L56" i="4"/>
  <c r="L57" i="4"/>
  <c r="L58" i="4"/>
  <c r="L59" i="4"/>
  <c r="L46" i="4"/>
  <c r="L47" i="4"/>
  <c r="L48" i="4"/>
  <c r="L49" i="4"/>
  <c r="L50" i="4"/>
  <c r="L51" i="4"/>
  <c r="L52" i="4"/>
  <c r="L53" i="4"/>
  <c r="L54" i="4"/>
  <c r="L55" i="4"/>
  <c r="L31" i="4"/>
  <c r="L32" i="4"/>
  <c r="L33" i="4"/>
  <c r="L34" i="4"/>
  <c r="L35" i="4"/>
  <c r="L36" i="4"/>
  <c r="L37" i="4"/>
  <c r="L38" i="4"/>
  <c r="L39" i="4"/>
  <c r="L40" i="4"/>
  <c r="L41" i="4"/>
  <c r="L42" i="4"/>
  <c r="L43" i="4"/>
  <c r="L44" i="4"/>
  <c r="L45" i="4"/>
  <c r="L19" i="4"/>
  <c r="L20" i="4"/>
  <c r="L21" i="4"/>
  <c r="L22" i="4"/>
  <c r="L23" i="4"/>
  <c r="L24" i="4"/>
  <c r="L25" i="4"/>
  <c r="L26" i="4"/>
  <c r="L27" i="4"/>
  <c r="L28" i="4"/>
  <c r="L29" i="4"/>
  <c r="L30" i="4"/>
  <c r="L9" i="4"/>
  <c r="L10" i="4"/>
  <c r="L11" i="4"/>
  <c r="L12" i="4"/>
  <c r="L13" i="4"/>
  <c r="L14" i="4"/>
  <c r="L15" i="4"/>
  <c r="L16" i="4"/>
  <c r="L17" i="4"/>
  <c r="L18" i="4"/>
  <c r="B8" i="4"/>
  <c r="B9" i="4" s="1"/>
  <c r="B10" i="4" s="1"/>
  <c r="B11" i="4" s="1"/>
  <c r="B12" i="4" s="1"/>
  <c r="B13" i="4" s="1"/>
  <c r="B14" i="4" s="1"/>
  <c r="B15" i="4" s="1"/>
  <c r="B16" i="4" s="1"/>
  <c r="B17" i="4" s="1"/>
  <c r="B18" i="4" s="1"/>
  <c r="B19" i="4" s="1"/>
  <c r="B20" i="4" s="1"/>
  <c r="B21" i="4" s="1"/>
  <c r="B22" i="4" s="1"/>
  <c r="B23" i="4" s="1"/>
  <c r="B24" i="4" s="1"/>
  <c r="B25" i="4" s="1"/>
  <c r="B26" i="4" s="1"/>
  <c r="B27" i="4" s="1"/>
  <c r="B28" i="4" s="1"/>
  <c r="B29" i="4" s="1"/>
  <c r="B30" i="4" s="1"/>
  <c r="B31" i="4" s="1"/>
  <c r="B32" i="4" s="1"/>
  <c r="B33" i="4" s="1"/>
  <c r="B34" i="4" s="1"/>
  <c r="B35" i="4" s="1"/>
  <c r="B36" i="4" s="1"/>
  <c r="B37" i="4" s="1"/>
  <c r="B38" i="4" s="1"/>
  <c r="B39" i="4" s="1"/>
  <c r="B40" i="4" s="1"/>
  <c r="B41" i="4" s="1"/>
  <c r="B42" i="4" s="1"/>
  <c r="B43" i="4" s="1"/>
  <c r="B44" i="4" s="1"/>
  <c r="B45" i="4" s="1"/>
  <c r="B46" i="4" s="1"/>
  <c r="B47" i="4" s="1"/>
  <c r="B48" i="4" s="1"/>
  <c r="B49" i="4" s="1"/>
  <c r="B50" i="4" s="1"/>
  <c r="B51" i="4" s="1"/>
  <c r="B52" i="4" s="1"/>
  <c r="B53" i="4" s="1"/>
  <c r="B54" i="4" s="1"/>
  <c r="B55" i="4" s="1"/>
  <c r="B56" i="4" s="1"/>
  <c r="B57" i="4" s="1"/>
  <c r="B58" i="4" s="1"/>
  <c r="B59" i="4" s="1"/>
  <c r="B60" i="4" s="1"/>
  <c r="B61" i="4" s="1"/>
  <c r="L8" i="4" l="1"/>
  <c r="L7" i="4"/>
  <c r="B8" i="7" l="1"/>
  <c r="B9" i="7" s="1"/>
  <c r="B10" i="7" s="1"/>
  <c r="B11" i="7" s="1"/>
  <c r="B12" i="7" s="1"/>
  <c r="B13" i="7" s="1"/>
  <c r="B14" i="7" s="1"/>
  <c r="B15" i="7" s="1"/>
  <c r="B16" i="7" s="1"/>
  <c r="B17" i="7" s="1"/>
</calcChain>
</file>

<file path=xl/sharedStrings.xml><?xml version="1.0" encoding="utf-8"?>
<sst xmlns="http://schemas.openxmlformats.org/spreadsheetml/2006/main" count="580" uniqueCount="317">
  <si>
    <t>PR14 (2019-20) 31 March 2020 estimate</t>
  </si>
  <si>
    <t>PR19 (2024-25) 31 March 2025 estimate</t>
  </si>
  <si>
    <t>Number of residential water customers (000s)</t>
  </si>
  <si>
    <t>Number of residential wastewater customers (000s)</t>
  </si>
  <si>
    <t>Per Capita Consumption (PCC)</t>
  </si>
  <si>
    <t>ODI RoRE range</t>
  </si>
  <si>
    <t>Appointee WACC (real RPI)</t>
  </si>
  <si>
    <t>Appointee WACC (real CPIH)</t>
  </si>
  <si>
    <t>Credit rating – actual financial structure</t>
  </si>
  <si>
    <t>2020-21</t>
  </si>
  <si>
    <t>2021-22</t>
  </si>
  <si>
    <t>2022-23</t>
  </si>
  <si>
    <t>2023-24</t>
  </si>
  <si>
    <t>2024-25</t>
  </si>
  <si>
    <t>Adjusted interest cover actual</t>
  </si>
  <si>
    <t>Adjusted interest cover notional</t>
  </si>
  <si>
    <t>FFO net debt actual</t>
  </si>
  <si>
    <t>FFO net debt notional</t>
  </si>
  <si>
    <t>% Growth</t>
  </si>
  <si>
    <t>Water resources RCV</t>
  </si>
  <si>
    <t>Bioresources RCV</t>
  </si>
  <si>
    <t>2015-16</t>
  </si>
  <si>
    <t>2016-17</t>
  </si>
  <si>
    <t>2017-18</t>
  </si>
  <si>
    <t>ID (eg W-A1)</t>
  </si>
  <si>
    <t>Performance commitment</t>
  </si>
  <si>
    <t>2015-16 PCL met?</t>
  </si>
  <si>
    <t>2016-17 PCL met?</t>
  </si>
  <si>
    <t>2017-18 - PCL met?</t>
  </si>
  <si>
    <t>2018-19 PCL met? (forecast)</t>
  </si>
  <si>
    <t>2019-20 PCL met? (forecast)</t>
  </si>
  <si>
    <t>PC name</t>
  </si>
  <si>
    <t>APR table 3A (2016)</t>
  </si>
  <si>
    <t>APR table 3A (2017)</t>
  </si>
  <si>
    <t>ODI type</t>
  </si>
  <si>
    <t>In period / end of period ODI</t>
  </si>
  <si>
    <t>£m</t>
  </si>
  <si>
    <t>2017-18 FYA (CPIH deflated)</t>
  </si>
  <si>
    <t>Line description</t>
  </si>
  <si>
    <t>Item reference</t>
  </si>
  <si>
    <t>Units</t>
  </si>
  <si>
    <t>DPs</t>
  </si>
  <si>
    <t>A</t>
  </si>
  <si>
    <t>B</t>
  </si>
  <si>
    <t>Table 6.2 Guidance</t>
  </si>
  <si>
    <t>Table 2.2 Guidance</t>
  </si>
  <si>
    <t>Table 2.3 Guidance</t>
  </si>
  <si>
    <t>Table 2.4 Guidance</t>
  </si>
  <si>
    <t>Table 4.1 Guidance</t>
  </si>
  <si>
    <t>Calculation</t>
  </si>
  <si>
    <t>Price base</t>
  </si>
  <si>
    <t>Key</t>
  </si>
  <si>
    <t>1 April 2020 Opening RCV</t>
  </si>
  <si>
    <t>30 March 2025 Closing RCV</t>
  </si>
  <si>
    <t>Line</t>
  </si>
  <si>
    <t>Net debt/RCV (calcualted at year end)</t>
  </si>
  <si>
    <t>Block A</t>
  </si>
  <si>
    <t xml:space="preserve">Further information </t>
  </si>
  <si>
    <t>Block B</t>
  </si>
  <si>
    <t>Dividends based on PR14 actual company structure</t>
  </si>
  <si>
    <t>Dividends based on PR19 actual company structure</t>
  </si>
  <si>
    <t>Dividends based on PR14 actual company structure (nominal prices) to be drawn from APR table 1A line 15</t>
  </si>
  <si>
    <t>Proposed for PR19 2020-25</t>
  </si>
  <si>
    <t>Water resources</t>
  </si>
  <si>
    <t>Wastewater network plus</t>
  </si>
  <si>
    <t>Table 6.1 Guidance</t>
  </si>
  <si>
    <t>1</t>
  </si>
  <si>
    <t>PR14 final determination expenditure: Water network plus and water resources PR14 final determination to be drawn from PR14 company specific appendix table A2.4 line 6 - allowed totex</t>
  </si>
  <si>
    <t xml:space="preserve">2 </t>
  </si>
  <si>
    <t>3</t>
  </si>
  <si>
    <t>4</t>
  </si>
  <si>
    <t xml:space="preserve">Water network plus </t>
  </si>
  <si>
    <t>Bio resources</t>
  </si>
  <si>
    <t>Residential retail costs</t>
  </si>
  <si>
    <t xml:space="preserve">APR table 3A (2016, 2017 and 2018). £m to 4 decimal places 2012-13 prices, net of tax </t>
  </si>
  <si>
    <t>Column</t>
  </si>
  <si>
    <t>C</t>
  </si>
  <si>
    <t>D</t>
  </si>
  <si>
    <t>E</t>
  </si>
  <si>
    <t>F</t>
  </si>
  <si>
    <t>G</t>
  </si>
  <si>
    <t>H</t>
  </si>
  <si>
    <t>I</t>
  </si>
  <si>
    <t>J</t>
  </si>
  <si>
    <t>K</t>
  </si>
  <si>
    <t>Company PC reference</t>
  </si>
  <si>
    <t>This table should include all PR14 performance commitments and be populated manually. The default data source for each column is oulined below. Note: some companies have previously restated PC data for a few performance commitments. In these cases, companies should use the restated data.</t>
  </si>
  <si>
    <t>Table 5.1 Guidance</t>
  </si>
  <si>
    <t>Table 2.2 Key business plan metrics</t>
  </si>
  <si>
    <t>R3017 + R3018</t>
  </si>
  <si>
    <t>Item references</t>
  </si>
  <si>
    <t>000s</t>
  </si>
  <si>
    <t>Explanatory variables</t>
  </si>
  <si>
    <t>Financial metrics</t>
  </si>
  <si>
    <t>R3019 + R3020</t>
  </si>
  <si>
    <t>BN2345</t>
  </si>
  <si>
    <t>Ml/d</t>
  </si>
  <si>
    <t>APP2007</t>
  </si>
  <si>
    <t>APP2006</t>
  </si>
  <si>
    <t>cm/km/day</t>
  </si>
  <si>
    <t>l/p/d</t>
  </si>
  <si>
    <t>Total leakage</t>
  </si>
  <si>
    <t>Leakage/property/day</t>
  </si>
  <si>
    <t>Leakage/km/main/day</t>
  </si>
  <si>
    <t>%</t>
  </si>
  <si>
    <t>A8A01D01</t>
  </si>
  <si>
    <t>Text</t>
  </si>
  <si>
    <t>A8A007</t>
  </si>
  <si>
    <t>A8A003</t>
  </si>
  <si>
    <t>ratio</t>
  </si>
  <si>
    <t>A8003</t>
  </si>
  <si>
    <t>A8A005</t>
  </si>
  <si>
    <t>A8005</t>
  </si>
  <si>
    <t>APP8012WR and APP8021WR</t>
  </si>
  <si>
    <t>APP8012WN and APP8021WN</t>
  </si>
  <si>
    <t>APP8012WWN and APP8021WWN</t>
  </si>
  <si>
    <t>RCV1011BIO_FYA_CPY and APP8021BIO</t>
  </si>
  <si>
    <t>Table 2.4 Dividends</t>
  </si>
  <si>
    <t>RCV year balances</t>
  </si>
  <si>
    <t>Table 2.3 RCV year balances</t>
  </si>
  <si>
    <t>Dividends - nominal prices</t>
  </si>
  <si>
    <t>A10017A</t>
  </si>
  <si>
    <t>Table 5.1 Common performance commitments</t>
  </si>
  <si>
    <t>PR19 Common performance commitments summary</t>
  </si>
  <si>
    <t>Table 6.1 Total expenditure</t>
  </si>
  <si>
    <t>Total expenditure summary</t>
  </si>
  <si>
    <t>S3040TCASC plus S3040TCAST</t>
  </si>
  <si>
    <t>S3040TCASTP plus S3040TCASDT plus S3040TCASDD</t>
  </si>
  <si>
    <t>BM9023 plus BM4017</t>
  </si>
  <si>
    <t>Table 6.2 Direct procurement for customers</t>
  </si>
  <si>
    <t>APP21P105</t>
  </si>
  <si>
    <t>Total Project Cost
2019-20 to 2049-50</t>
  </si>
  <si>
    <t>APP21P205</t>
  </si>
  <si>
    <t>APP21P305</t>
  </si>
  <si>
    <t>APP21P405</t>
  </si>
  <si>
    <t>APP21P505</t>
  </si>
  <si>
    <t>APP21P605</t>
  </si>
  <si>
    <t>APP21P705</t>
  </si>
  <si>
    <t>APP21P805</t>
  </si>
  <si>
    <t>APP21P905</t>
  </si>
  <si>
    <t>APP21P1005</t>
  </si>
  <si>
    <t>Cumulative ODIs (outperformance payments and underperformance penalties) 
2015-16 to 2017-18 actual</t>
  </si>
  <si>
    <t>Cumulative ODIs (outperformance payments and underperformance penalties) 
2018-19 and 2019-20 forecast</t>
  </si>
  <si>
    <t>APR table 3A (2018)</t>
  </si>
  <si>
    <t>Water only columns in PR19 Business plan table R1 line 16.</t>
  </si>
  <si>
    <t>PR19 Business plan table Wn2 line 25.</t>
  </si>
  <si>
    <t>PR19 Business plan table App7 line 7.</t>
  </si>
  <si>
    <t>PR19 Business plan table App7 line 6.</t>
  </si>
  <si>
    <t xml:space="preserve">For 2019-20, PR14 credit rating requires manual input from PR14 Business plan table A8 line 33. For 2024-25, PR19 Business plan table App10 line 34. </t>
  </si>
  <si>
    <t>Information in this table is drawn from PR19 Business plan table App8.</t>
  </si>
  <si>
    <t>PR19 Business plan table App8 lines 16 and 108.</t>
  </si>
  <si>
    <t>PR19 Business plan table App8 lines 69 and 110.</t>
  </si>
  <si>
    <t>PR19 Business plan table App8 lines 55 and 111.</t>
  </si>
  <si>
    <t>PR19 Business plan table App8 lines 30 and 109.</t>
  </si>
  <si>
    <t>BO3402</t>
  </si>
  <si>
    <t>PR19 Business plan table App11 line 17.</t>
  </si>
  <si>
    <t>Wastewater network plus RCV</t>
  </si>
  <si>
    <t>Water network plus RCV</t>
  </si>
  <si>
    <t>Outturn (nominal)</t>
  </si>
  <si>
    <t>Total cumulative financial ODI</t>
  </si>
  <si>
    <t>Total cumulative financial calculated from the sum of columns I and J.</t>
  </si>
  <si>
    <t>PR19 Business plan table App5 (column W)</t>
  </si>
  <si>
    <t>PR19 Business plan App5 (column AC)</t>
  </si>
  <si>
    <t xml:space="preserve">PR19 Business plan App5. £m to 4 decimal places 2012-13 prices, net of tax </t>
  </si>
  <si>
    <t>Description</t>
  </si>
  <si>
    <t>Description of the PR19 common performance commitment.</t>
  </si>
  <si>
    <t>PR19 Business plan App1 (column AP)</t>
  </si>
  <si>
    <t>PR19 Business plan App1 (column AU)</t>
  </si>
  <si>
    <t>PR19 Business plan App1 (column R)</t>
  </si>
  <si>
    <t>PR19 Business plan App1 (column T)</t>
  </si>
  <si>
    <t>This table should be populated manually by the companies. The data in this table should be consistent with the data in PR19 Business plan data table App1 (PCs and ODIs).</t>
  </si>
  <si>
    <t>For 2020-25 this is totex for sewage collection and sewage treatment from PR19 Business plan table WWS1 line 36</t>
  </si>
  <si>
    <t>For 2020-25 this is totex for sludge transport, treatment and disposal from PR19 Business plan table WWS1 line 36</t>
  </si>
  <si>
    <t>Project names and total appointee costs (line 5) from PR19 Business plan table App21.</t>
  </si>
  <si>
    <t>nr</t>
  </si>
  <si>
    <t>SIM score</t>
  </si>
  <si>
    <t>Total annual SIM score (out of 100)</t>
  </si>
  <si>
    <t>KI001U</t>
  </si>
  <si>
    <t>Definition</t>
  </si>
  <si>
    <t>Table 4.2 Service incentive mechanism</t>
  </si>
  <si>
    <t>Table 4.2 guidance</t>
  </si>
  <si>
    <t>Information in this table is drawn from APR table 1a and PR19 Business plan table App11 in nominal prices.</t>
  </si>
  <si>
    <t>Information in this table is drawn from PR19 Business plan table R10.</t>
  </si>
  <si>
    <t>For 2020-25 this is totex for raw water distribution, water treatment and treated water distribution from PR19 Business plan table WS1 line 36</t>
  </si>
  <si>
    <t>For 2020-25 this is totex for water resources from PR19 Business plan table WS1 line 36</t>
  </si>
  <si>
    <t>W3026TERWD plus W3026TEWT plus W3026TETWD</t>
  </si>
  <si>
    <t>W3026TEWR</t>
  </si>
  <si>
    <t>PR14 final determination expenditure
2015-20</t>
  </si>
  <si>
    <t>Information in this table is drawn from the PR19 Business plan tables WS1 and WWS1 or requires manual input from the PR14 company specific appendix.</t>
  </si>
  <si>
    <t>PR14 final determination expenditure: Wastewater network plus and bioresources PR14 final determination to be drawn from PR14 company specific appendix table A3.4 line 6 - allowed totex</t>
  </si>
  <si>
    <t>Company name</t>
  </si>
  <si>
    <t>Affinity Water</t>
  </si>
  <si>
    <t>Anglian Water</t>
  </si>
  <si>
    <t>Bristol Water</t>
  </si>
  <si>
    <t xml:space="preserve">Dŵr Cymru Welsh Water </t>
  </si>
  <si>
    <t>Northumbrian Water</t>
  </si>
  <si>
    <t>Portsmouth Water</t>
  </si>
  <si>
    <t>SES Water</t>
  </si>
  <si>
    <t>Southern Water</t>
  </si>
  <si>
    <t>South East Water</t>
  </si>
  <si>
    <t>South Staffordshire / Cambridge Water</t>
  </si>
  <si>
    <t>South West Water</t>
  </si>
  <si>
    <t>Thames Water</t>
  </si>
  <si>
    <t>United Utilities</t>
  </si>
  <si>
    <t>Wessex Water</t>
  </si>
  <si>
    <t>Yorkshire Water</t>
  </si>
  <si>
    <t xml:space="preserve">Hafren Dyfrdwy </t>
  </si>
  <si>
    <t>Severn Trent England</t>
  </si>
  <si>
    <t>Select company</t>
  </si>
  <si>
    <t>[Project 1 name]</t>
  </si>
  <si>
    <t>[Project 2 name]</t>
  </si>
  <si>
    <t>[Project 3 name]</t>
  </si>
  <si>
    <t>[Project 4 name]</t>
  </si>
  <si>
    <t>[Project 6 name]</t>
  </si>
  <si>
    <t>[Project 7 name]</t>
  </si>
  <si>
    <t>[Project 8 name]</t>
  </si>
  <si>
    <t>[Project 9 name]</t>
  </si>
  <si>
    <t>[Project 10 name]</t>
  </si>
  <si>
    <t>[Project 5name]</t>
  </si>
  <si>
    <t>Input from PR19 Business plan tables</t>
  </si>
  <si>
    <t>Input from alternative source</t>
  </si>
  <si>
    <t>Input to PR19 Business plan tables</t>
  </si>
  <si>
    <t>Direct procurement for customers proposals</t>
  </si>
  <si>
    <t xml:space="preserve">Table 4.1 PR14 Performance Commitments </t>
  </si>
  <si>
    <t>PR14 Performance Commitments</t>
  </si>
  <si>
    <t>The total annual SIM score is the addition of R10 lines 5 and 7.</t>
  </si>
  <si>
    <t>PR14 (2015-20) is the average notional adjusted interest cover as reported in PR14 Business plan table A8 line 25. For 2020-25, notional adjusted interest cover is to be taken from PR19 Business plan table App10 line 3.</t>
  </si>
  <si>
    <t>PR14 (2015-20) is the average notional FFO net debt as reported in PR14 Business plan table A8 line 26. For 2020-25, notional FFO net debt should be taken from PR19 Business plan table App10 line 5.</t>
  </si>
  <si>
    <t xml:space="preserve">Actual gearing </t>
  </si>
  <si>
    <t>PR19
(2020-25 Average)</t>
  </si>
  <si>
    <t>Information in this table is mainly drawn from the PR19 Business plan data tables issued in June 2018 or requires manual input.</t>
  </si>
  <si>
    <t>Per Capita Consumption (litres/person/day) should be drawn from App1.</t>
  </si>
  <si>
    <t>2017-18 actual</t>
  </si>
  <si>
    <t xml:space="preserve">PR14
(2015-20 average) </t>
  </si>
  <si>
    <t>2017-18 is the actual gearing for 2017-18 from APR table 4H line 3. For 2020-25, actual gearing is to be taken from PR19 Business plan table App10 line 23.</t>
  </si>
  <si>
    <t>2017-18 is the actual adjusted interest cover for 2017-18 from APR table 4H line 14. For 2020-25, actual adjusted interest cover is to be taken from PR19 Business plan table App10 line 25.</t>
  </si>
  <si>
    <t>2017-18 is the actual FFO net debt for 2017-18 from APR table 4H line 15. For 2020-25, actual FFO net debt is to be taken from PR19 Business plan table App10 line 27.</t>
  </si>
  <si>
    <t>PR14 ODI RoRE range to be drawn from the RoRE range table in the PR14 Company specific appendices. The PR19 ODI RoRE range is to be calculated by companies from their financial model.</t>
  </si>
  <si>
    <t>Appointee WACC (real RPI) requires manual input. For PR14, this is the 'allowed wholesale return' from the company specific appendix plus the retail margin adjustment of 0.14% as stated in Final price control determination notice: policy chapter A7 – risk and reward. As the PR14 WACC components were all deflated using a long-term RPI assumption of 2.8% and 3.0% is being assumed for PR19, for comparability in this table, the difference of 0.2% must be deducted from the allowed wholesale return before adding the retail margin adjustment.
For PR19, this will either be line 16 of App32 (sector notional WACC) or line 36 of App32 if the company is using block B to set out a claim for a different WACC. In PR19 Business plan table App32 we ask for these figures in nominal terms, so companies will need to transform these with an assumption of RPI of 3% using the Fisher equation: Nominal to RPI: ( (1+&lt;nominal wacc&gt;)/(1+3%) ) - 1.</t>
  </si>
  <si>
    <t>Appointee WACC (real CPIH) requires manual input. For PR14, this is the 'allowed wholesale return' from the company specific appendix plus the retail margin adjustment of 0.14% as stated in Final price control determination notice: policy chapter A7 – risk and reward. As the PR14 WACC components were all deflated using a long-term RPI assumption of 2.8% and 3.0% is being assumed for PR19, for comparability in this table, the difference of 0.2% must be deducted from the allowed wholesale return before adding the retail margin adjustment and adjusting by CPIH. The CPIH adjustment should use the Fisher equation: RPI to CPIH = ( (1+&lt;RPI wacc&gt;)*(1+3%)/(1+2%) ) - 1.
For PR19, this will either be line 16 of App32 (sector notional WACC) or line 36 of App32 if the company is using block B to claim for a different WACC. In PR19 Business plan table App32 we ask for these figures in nominal terms, so companies will need to transform these with an assumption of CPIH of 2% using the Fisher equation: Nominal to CPIH: ( (1+&lt;nominal wacc&gt;)/(1+2%) ) - 1.</t>
  </si>
  <si>
    <t>Outturn (nominal prices)</t>
  </si>
  <si>
    <t>Residential retail to be drawn from PR14 final determination in nominal prices.</t>
  </si>
  <si>
    <t>For 2020-25 this is opex (line 10) and capex (line 15) from PR19 Business plan table R1 in nominal prices.</t>
  </si>
  <si>
    <t>Wastewater only columns in PR19 Business plan table R1 line 16.</t>
  </si>
  <si>
    <t>R3021 + R3022</t>
  </si>
  <si>
    <t>Water and wastewater columns in PR19 Business plan table R1 line 16.</t>
  </si>
  <si>
    <t>Introduction</t>
  </si>
  <si>
    <t>Submission</t>
  </si>
  <si>
    <t>Instructions</t>
  </si>
  <si>
    <t>Please select your company from this drop down list:</t>
  </si>
  <si>
    <t>Cover sheet</t>
  </si>
  <si>
    <t>These guidance tables support companies in completing the pro-forma for their Business plan presentations to Ofwat Board members and senior leadership that will take place during September-October 2018.
The tables include references to the relevant PR19 business plan tables from which to draw information. Where the information requested is not contained in the PR19 business plan tables, we have indicated the alternative source of the information e.g. the PR14 final determination, Annual Performance Report (APR).</t>
  </si>
  <si>
    <t xml:space="preserve">We expect companies to submit these guidance tables alongside their completed pro-forma and PR19 bill movement model to Ofwat along with their PR19 Business Plans by 5pm on Monday 3 September 2018. </t>
  </si>
  <si>
    <t>The company name will be automatically copied across to each table.</t>
  </si>
  <si>
    <t>Please complete all cells for each table. For the purposes of this pro-forma only (which does not contain validation checks), if particular cells are not applicable, these can either be left blank or NA entered.</t>
  </si>
  <si>
    <t>Number of residential water and wastewater customers (000s)</t>
  </si>
  <si>
    <t>2019-20 to 2024-25 
% change</t>
  </si>
  <si>
    <t>2019-20 to 2024-25
% change</t>
  </si>
  <si>
    <t>% change between 2024-25 and 2019-20 for leakage and per capita consumption only.</t>
  </si>
  <si>
    <r>
      <t xml:space="preserve">2019-20 forecast performance level 
</t>
    </r>
    <r>
      <rPr>
        <sz val="10"/>
        <color rgb="FF0078C9"/>
        <rFont val="Arial"/>
        <family val="2"/>
      </rPr>
      <t>(where relevant)</t>
    </r>
  </si>
  <si>
    <t>2024-25 proposed performance commitment level</t>
  </si>
  <si>
    <t>PR14AFWWSW_W-A1</t>
  </si>
  <si>
    <t>W-A1: Leakage</t>
  </si>
  <si>
    <t>PR14AFWWSW_W-A2</t>
  </si>
  <si>
    <t>W-A2: Average water use</t>
  </si>
  <si>
    <t>PR14AFWWSW_W-A3</t>
  </si>
  <si>
    <t>W-A3: Water available for use</t>
  </si>
  <si>
    <t>PR14AFWWSW_W-A4</t>
  </si>
  <si>
    <t>W-A4: Sustainable abstraction reductions</t>
  </si>
  <si>
    <t>PR14AFWWSW_W-A5</t>
  </si>
  <si>
    <t>W-A5: Abstraction incentive mechanism (AIM)</t>
  </si>
  <si>
    <t>PR14AFWWSW_W-B1</t>
  </si>
  <si>
    <t>W-B1: Compliance with water quality standards (mean zonal compliance)</t>
  </si>
  <si>
    <t>PR14AFWWSW_W-B2</t>
  </si>
  <si>
    <t>W-B2: Customer contacts for discolouration</t>
  </si>
  <si>
    <t>PR14AFWWSW_W-C1</t>
  </si>
  <si>
    <t>W-C1: Unplanned interruptions to supply over 12 hours</t>
  </si>
  <si>
    <t>PR14AFWWSW_W-C2</t>
  </si>
  <si>
    <t>W-C2: Number of burst mains</t>
  </si>
  <si>
    <t>PR14AFWWSW_W-C3</t>
  </si>
  <si>
    <t>W-C3: Affected customers not notified of planned interruptions</t>
  </si>
  <si>
    <t>PR14AFWWSW_W-C4</t>
  </si>
  <si>
    <t>W-C4: Planned work taking longer to complete than notified</t>
  </si>
  <si>
    <t>PR14AFWHHR_R-A1</t>
  </si>
  <si>
    <t>R-A1: SIM service score</t>
  </si>
  <si>
    <t>PR14AFWHHR_R-A2</t>
  </si>
  <si>
    <t>R-A2: Value for money survey</t>
  </si>
  <si>
    <t>Yes</t>
  </si>
  <si>
    <t>-</t>
  </si>
  <si>
    <t>No</t>
  </si>
  <si>
    <t>Baa1</t>
  </si>
  <si>
    <t>-1.9% to 0.5%</t>
  </si>
  <si>
    <t>Under</t>
  </si>
  <si>
    <t>In-period</t>
  </si>
  <si>
    <t>Out &amp; under</t>
  </si>
  <si>
    <t>N/A</t>
  </si>
  <si>
    <t>NFI</t>
  </si>
  <si>
    <t>W-A1</t>
  </si>
  <si>
    <t>W-D1</t>
  </si>
  <si>
    <t>W-D4</t>
  </si>
  <si>
    <t>W-D3</t>
  </si>
  <si>
    <t>W-B1</t>
  </si>
  <si>
    <t>R-B1</t>
  </si>
  <si>
    <t>W-D2</t>
  </si>
  <si>
    <t>Water quality compliance – the DWI’s Compliance Risk Index (CRI), a score greater than or equal to zero, where zero is least risk</t>
  </si>
  <si>
    <t>Water supply interruptions – average supply interruption greater than 3 hours (minutes per property)</t>
  </si>
  <si>
    <t>Mains bursts – number of water mains bursts per 1,000 kilometres of total length of mains</t>
  </si>
  <si>
    <t>Unplanned outage – proportion of unplanned outage of the total company production capacity (%)</t>
  </si>
  <si>
    <t>Per capita consumption – average amount of water used by each person that lives in a household property (litres per person per day), three year average</t>
  </si>
  <si>
    <t>Risk of severe restrictions in a drought – percentage of the population the company serves that would experience severe supply restrictions (e.g. standpipes or rota cuts) in a 1-in-200 year drought</t>
  </si>
  <si>
    <t>Treatment works compliance – % compliance with environmental permits at water and wastewater treatment works (EA’s Environmental Performance Assessment definition)</t>
  </si>
  <si>
    <t>Internal sewer flooding – number of incidents per year (sewerage companies only)</t>
  </si>
  <si>
    <t>Sewer collapses – number per 1,000 kilometres of sewer (sewerage companies only)</t>
  </si>
  <si>
    <t>Pollution incidents – category 1-3 pollution incidents per 1,000km of sewerage network, as reported to the Environment Agency and Natural Resources Wales (sewerage companies only)</t>
  </si>
  <si>
    <t>Risk of sewer flooding in a storm – percentage of population at risk of sewer flooding in a 1-in-50 year storm (sewerage companies only)</t>
  </si>
  <si>
    <t xml:space="preserve">-1.83% to 0.23% </t>
  </si>
  <si>
    <t>Leakage – in Ml/d reduction based on the new consistent definition of leakage developed by UKWIR.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</si>
</sst>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5">
    <numFmt numFmtId="43" formatCode="_-* #,##0.00_-;\-* #,##0.00_-;_-* &quot;-&quot;??_-;_-@_-"/>
    <numFmt numFmtId="164" formatCode="#,##0_);\(#,##0\);&quot;-  &quot;;&quot; &quot;@&quot; &quot;"/>
    <numFmt numFmtId="165" formatCode="#,##0.0000_);\(#,##0.0000\);&quot;-  &quot;;&quot; &quot;@&quot; &quot;"/>
    <numFmt numFmtId="166" formatCode="0.00%_);\-0.00%_);&quot;-  &quot;;&quot; &quot;@&quot; &quot;"/>
    <numFmt numFmtId="167" formatCode="dd\ mmm\ yyyy_);\(###0\);&quot;-  &quot;;&quot; &quot;@&quot; &quot;"/>
    <numFmt numFmtId="168" formatCode="dd\ mmm\ yy_);\(###0\);&quot;-  &quot;;&quot; &quot;@&quot; &quot;"/>
    <numFmt numFmtId="169" formatCode="###0_);\(###0\);&quot;-  &quot;;&quot; &quot;@&quot; &quot;"/>
    <numFmt numFmtId="170" formatCode="&quot;£&quot;#,##0.00"/>
    <numFmt numFmtId="171" formatCode="#,##0.0_ ;[Red]\-#,##0.0\ "/>
    <numFmt numFmtId="172" formatCode="#,##0_ ;[Red]\-#,##0\ "/>
    <numFmt numFmtId="173" formatCode="0.0000"/>
    <numFmt numFmtId="174" formatCode="0.000"/>
    <numFmt numFmtId="175" formatCode="0.0"/>
    <numFmt numFmtId="176" formatCode="#,##0.000"/>
    <numFmt numFmtId="177" formatCode="0.0%"/>
  </numFmts>
  <fonts count="43">
    <font>
      <sz val="11"/>
      <color theme="1"/>
      <name val="Arial"/>
      <family val="2"/>
    </font>
    <font>
      <sz val="11"/>
      <name val="Arial"/>
      <family val="2"/>
    </font>
    <font>
      <sz val="11"/>
      <color theme="1"/>
      <name val="Arial"/>
      <family val="2"/>
    </font>
    <font>
      <sz val="10"/>
      <color theme="1"/>
      <name val="Arial"/>
      <family val="2"/>
    </font>
    <font>
      <sz val="11"/>
      <color rgb="FF0078C9"/>
      <name val="Franklin Gothic Demi"/>
      <family val="2"/>
    </font>
    <font>
      <sz val="10"/>
      <color rgb="FFFF0000"/>
      <name val="Arial"/>
      <family val="2"/>
    </font>
    <font>
      <sz val="10"/>
      <color rgb="FF0078C9"/>
      <name val="Franklin Gothic Demi"/>
      <family val="2"/>
    </font>
    <font>
      <b/>
      <sz val="11"/>
      <color rgb="FF0078C9"/>
      <name val="Arial"/>
      <family val="2"/>
    </font>
    <font>
      <u/>
      <sz val="11"/>
      <color theme="10"/>
      <name val="Arial"/>
      <family val="2"/>
    </font>
    <font>
      <sz val="10"/>
      <color theme="8"/>
      <name val="Arial"/>
      <family val="2"/>
    </font>
    <font>
      <sz val="15"/>
      <color theme="0"/>
      <name val="Franklin Gothic Demi"/>
      <family val="2"/>
    </font>
    <font>
      <sz val="11"/>
      <color theme="0"/>
      <name val="Franklin Gothic Demi"/>
      <family val="2"/>
    </font>
    <font>
      <sz val="9"/>
      <color theme="1"/>
      <name val="Arial"/>
      <family val="2"/>
    </font>
    <font>
      <sz val="10"/>
      <name val="Arial"/>
      <family val="2"/>
    </font>
    <font>
      <sz val="9"/>
      <name val="Arial"/>
      <family val="2"/>
    </font>
    <font>
      <sz val="10"/>
      <color theme="1"/>
      <name val="Franklin Gothic Demi"/>
      <family val="2"/>
    </font>
    <font>
      <sz val="10"/>
      <name val="Franklin Gothic Demi"/>
      <family val="2"/>
    </font>
    <font>
      <sz val="11"/>
      <color indexed="8"/>
      <name val="Calibri"/>
      <family val="2"/>
      <scheme val="minor"/>
    </font>
    <font>
      <sz val="11"/>
      <color theme="1"/>
      <name val="Verdana"/>
      <family val="2"/>
    </font>
    <font>
      <sz val="10"/>
      <color rgb="FF000000"/>
      <name val="Arial"/>
      <family val="2"/>
    </font>
    <font>
      <b/>
      <sz val="11"/>
      <color rgb="FFA32020"/>
      <name val="Arial"/>
      <family val="2"/>
    </font>
    <font>
      <sz val="11"/>
      <color theme="1"/>
      <name val="Calibri"/>
      <family val="2"/>
      <scheme val="minor"/>
    </font>
    <font>
      <sz val="10"/>
      <color theme="0"/>
      <name val="Arial"/>
      <family val="2"/>
    </font>
    <font>
      <sz val="12"/>
      <name val="Arial MT"/>
    </font>
    <font>
      <sz val="11"/>
      <color indexed="8"/>
      <name val="Arial"/>
      <family val="2"/>
    </font>
    <font>
      <sz val="18"/>
      <name val="Arial MT"/>
      <family val="2"/>
    </font>
    <font>
      <sz val="11"/>
      <color indexed="8"/>
      <name val="Times New Roman"/>
      <family val="1"/>
    </font>
    <font>
      <b/>
      <i/>
      <sz val="11"/>
      <color indexed="8"/>
      <name val="Times New Roman"/>
      <family val="1"/>
    </font>
    <font>
      <b/>
      <sz val="11"/>
      <color indexed="16"/>
      <name val="Times New Roman"/>
      <family val="1"/>
    </font>
    <font>
      <b/>
      <sz val="22"/>
      <color indexed="8"/>
      <name val="Times New Roman"/>
      <family val="1"/>
    </font>
    <font>
      <b/>
      <sz val="10"/>
      <name val="Tahoma"/>
      <family val="2"/>
    </font>
    <font>
      <sz val="11"/>
      <color indexed="8"/>
      <name val="Verdana"/>
      <family val="2"/>
    </font>
    <font>
      <sz val="11"/>
      <color indexed="8"/>
      <name val="Calibri"/>
      <family val="2"/>
    </font>
    <font>
      <sz val="8"/>
      <color theme="1"/>
      <name val="Arial"/>
      <family val="2"/>
    </font>
    <font>
      <sz val="8"/>
      <color rgb="FF0078C9"/>
      <name val="Franklin Gothic Demi"/>
      <family val="2"/>
    </font>
    <font>
      <sz val="8"/>
      <name val="Arial"/>
      <family val="2"/>
    </font>
    <font>
      <sz val="11"/>
      <color theme="1"/>
      <name val="Franklin Gothic Demi"/>
      <family val="2"/>
    </font>
    <font>
      <sz val="10"/>
      <color rgb="FF0078C9"/>
      <name val="Arial"/>
      <family val="2"/>
    </font>
    <font>
      <sz val="8"/>
      <name val="Franklin Gothic Demi"/>
      <family val="2"/>
    </font>
    <font>
      <sz val="14"/>
      <color theme="3"/>
      <name val="Franklin Gothic Demi"/>
      <family val="2"/>
    </font>
    <font>
      <sz val="11"/>
      <name val="Franklin Gothic Demi"/>
      <family val="2"/>
    </font>
    <font>
      <sz val="9"/>
      <color theme="8"/>
      <name val="Arial"/>
      <family val="2"/>
    </font>
    <font>
      <sz val="12"/>
      <color theme="3"/>
      <name val="Franklin Gothic Demi"/>
      <family val="2"/>
    </font>
  </fonts>
  <fills count="17">
    <fill>
      <patternFill patternType="none"/>
    </fill>
    <fill>
      <patternFill patternType="gray125"/>
    </fill>
    <fill>
      <patternFill patternType="solid">
        <fgColor rgb="FFE0DCD8"/>
        <bgColor indexed="64"/>
      </patternFill>
    </fill>
    <fill>
      <patternFill patternType="solid">
        <fgColor rgb="FF003479"/>
        <bgColor indexed="64"/>
      </patternFill>
    </fill>
    <fill>
      <patternFill patternType="solid">
        <fgColor rgb="FFFCEABF"/>
        <bgColor indexed="64"/>
      </patternFill>
    </fill>
    <fill>
      <patternFill patternType="solid">
        <fgColor rgb="FFBFDDF1"/>
        <bgColor indexed="64"/>
      </patternFill>
    </fill>
    <fill>
      <patternFill patternType="solid">
        <fgColor rgb="FFF2BFE0"/>
        <bgColor indexed="64"/>
      </patternFill>
    </fill>
    <fill>
      <patternFill patternType="solid">
        <fgColor indexed="9"/>
        <bgColor indexed="64"/>
      </patternFill>
    </fill>
    <fill>
      <patternFill patternType="solid">
        <fgColor indexed="43"/>
      </patternFill>
    </fill>
    <fill>
      <patternFill patternType="solid">
        <fgColor rgb="FFFE4819"/>
        <bgColor indexed="64"/>
      </patternFill>
    </fill>
    <fill>
      <patternFill patternType="solid">
        <fgColor rgb="FFF7BF40"/>
        <bgColor indexed="64"/>
      </patternFill>
    </fill>
    <fill>
      <patternFill patternType="solid">
        <fgColor rgb="FF719500"/>
        <bgColor indexed="64"/>
      </patternFill>
    </fill>
    <fill>
      <patternFill patternType="solid">
        <fgColor rgb="FFD740A2"/>
        <bgColor indexed="64"/>
      </patternFill>
    </fill>
    <fill>
      <patternFill patternType="solid">
        <fgColor rgb="FFD3D3D3"/>
        <bgColor indexed="64"/>
      </patternFill>
    </fill>
    <fill>
      <patternFill patternType="solid">
        <fgColor rgb="FFFFCCFF"/>
        <bgColor indexed="64"/>
      </patternFill>
    </fill>
    <fill>
      <patternFill patternType="solid">
        <fgColor theme="0"/>
        <bgColor indexed="64"/>
      </patternFill>
    </fill>
    <fill>
      <patternFill patternType="solid">
        <fgColor theme="4" tint="0.79998168889431442"/>
        <bgColor indexed="64"/>
      </patternFill>
    </fill>
  </fills>
  <borders count="70">
    <border>
      <left/>
      <right/>
      <top/>
      <bottom/>
      <diagonal/>
    </border>
    <border>
      <left style="medium">
        <color rgb="FF857362"/>
      </left>
      <right/>
      <top/>
      <bottom/>
      <diagonal/>
    </border>
    <border>
      <left/>
      <right style="thin">
        <color indexed="64"/>
      </right>
      <top/>
      <bottom/>
      <diagonal/>
    </border>
    <border>
      <left style="thin">
        <color rgb="FF857362"/>
      </left>
      <right style="medium">
        <color rgb="FF857362"/>
      </right>
      <top style="medium">
        <color rgb="FF857362"/>
      </top>
      <bottom style="medium">
        <color rgb="FF857362"/>
      </bottom>
      <diagonal/>
    </border>
    <border>
      <left/>
      <right style="thin">
        <color rgb="FF857362"/>
      </right>
      <top style="medium">
        <color rgb="FF857362"/>
      </top>
      <bottom style="medium">
        <color rgb="FF857362"/>
      </bottom>
      <diagonal/>
    </border>
    <border>
      <left style="thin">
        <color rgb="FF857362"/>
      </left>
      <right style="thin">
        <color rgb="FF857362"/>
      </right>
      <top style="medium">
        <color rgb="FF857362"/>
      </top>
      <bottom style="medium">
        <color rgb="FF857362"/>
      </bottom>
      <diagonal/>
    </border>
    <border>
      <left style="medium">
        <color rgb="FF857362"/>
      </left>
      <right style="medium">
        <color rgb="FF857362"/>
      </right>
      <top style="medium">
        <color rgb="FF857362"/>
      </top>
      <bottom style="medium">
        <color rgb="FF857362"/>
      </bottom>
      <diagonal/>
    </border>
    <border>
      <left style="thin">
        <color rgb="FF857362"/>
      </left>
      <right style="medium">
        <color rgb="FF857362"/>
      </right>
      <top style="medium">
        <color rgb="FF857362"/>
      </top>
      <bottom/>
      <diagonal/>
    </border>
    <border>
      <left/>
      <right/>
      <top style="medium">
        <color rgb="FF857362"/>
      </top>
      <bottom/>
      <diagonal/>
    </border>
    <border>
      <left style="medium">
        <color rgb="FF857362"/>
      </left>
      <right/>
      <top style="medium">
        <color rgb="FF857362"/>
      </top>
      <bottom style="medium">
        <color rgb="FF857362"/>
      </bottom>
      <diagonal/>
    </border>
    <border>
      <left/>
      <right/>
      <top style="medium">
        <color rgb="FF857362"/>
      </top>
      <bottom style="medium">
        <color rgb="FF857362"/>
      </bottom>
      <diagonal/>
    </border>
    <border>
      <left/>
      <right style="medium">
        <color rgb="FF857362"/>
      </right>
      <top style="medium">
        <color rgb="FF857362"/>
      </top>
      <bottom style="medium">
        <color rgb="FF857362"/>
      </bottom>
      <diagonal/>
    </border>
    <border>
      <left style="medium">
        <color rgb="FF857362"/>
      </left>
      <right style="thin">
        <color rgb="FF857362"/>
      </right>
      <top style="medium">
        <color rgb="FF857362"/>
      </top>
      <bottom style="thin">
        <color rgb="FF857362"/>
      </bottom>
      <diagonal/>
    </border>
    <border>
      <left style="medium">
        <color rgb="FF857362"/>
      </left>
      <right style="thin">
        <color rgb="FF857362"/>
      </right>
      <top style="thin">
        <color rgb="FF857362"/>
      </top>
      <bottom style="thin">
        <color rgb="FF857362"/>
      </bottom>
      <diagonal/>
    </border>
    <border>
      <left style="thin">
        <color rgb="FF857362"/>
      </left>
      <right style="thin">
        <color rgb="FF857362"/>
      </right>
      <top style="thin">
        <color rgb="FF857362"/>
      </top>
      <bottom style="thin">
        <color rgb="FF857362"/>
      </bottom>
      <diagonal/>
    </border>
    <border>
      <left style="thin">
        <color rgb="FF857362"/>
      </left>
      <right/>
      <top style="thin">
        <color rgb="FF857362"/>
      </top>
      <bottom style="thin">
        <color rgb="FF857362"/>
      </bottom>
      <diagonal/>
    </border>
    <border>
      <left style="thin">
        <color rgb="FF857362"/>
      </left>
      <right/>
      <top style="medium">
        <color rgb="FF857362"/>
      </top>
      <bottom style="thin">
        <color rgb="FF857362"/>
      </bottom>
      <diagonal/>
    </border>
    <border>
      <left style="medium">
        <color rgb="FF857362"/>
      </left>
      <right/>
      <top style="thin">
        <color rgb="FF857362"/>
      </top>
      <bottom style="thin">
        <color rgb="FF857362"/>
      </bottom>
      <diagonal/>
    </border>
    <border>
      <left/>
      <right/>
      <top style="medium">
        <color rgb="FF857362"/>
      </top>
      <bottom style="thin">
        <color rgb="FF857362"/>
      </bottom>
      <diagonal/>
    </border>
    <border>
      <left/>
      <right/>
      <top style="thin">
        <color rgb="FF857362"/>
      </top>
      <bottom style="thin">
        <color rgb="FF8573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ck">
        <color rgb="FF857362"/>
      </left>
      <right style="thick">
        <color rgb="FF857362"/>
      </right>
      <top style="thick">
        <color rgb="FF857362"/>
      </top>
      <bottom style="thick">
        <color rgb="FF857362"/>
      </bottom>
      <diagonal/>
    </border>
    <border>
      <left style="thin">
        <color rgb="FF857362"/>
      </left>
      <right style="thin">
        <color rgb="FF857362"/>
      </right>
      <top style="medium">
        <color rgb="FF857362"/>
      </top>
      <bottom style="thin">
        <color rgb="FF857362"/>
      </bottom>
      <diagonal/>
    </border>
    <border>
      <left style="thin">
        <color rgb="FF857362"/>
      </left>
      <right style="medium">
        <color rgb="FF857362"/>
      </right>
      <top style="medium">
        <color rgb="FF857362"/>
      </top>
      <bottom style="thin">
        <color rgb="FF857362"/>
      </bottom>
      <diagonal/>
    </border>
    <border>
      <left style="thin">
        <color rgb="FF857362"/>
      </left>
      <right style="medium">
        <color rgb="FF857362"/>
      </right>
      <top style="thin">
        <color rgb="FF857362"/>
      </top>
      <bottom style="thin">
        <color rgb="FF857362"/>
      </bottom>
      <diagonal/>
    </border>
    <border>
      <left style="medium">
        <color rgb="FF857362"/>
      </left>
      <right style="thin">
        <color rgb="FF857362"/>
      </right>
      <top style="thin">
        <color rgb="FF857362"/>
      </top>
      <bottom style="medium">
        <color rgb="FF857362"/>
      </bottom>
      <diagonal/>
    </border>
    <border>
      <left style="thin">
        <color rgb="FF857362"/>
      </left>
      <right style="thin">
        <color rgb="FF857362"/>
      </right>
      <top style="thin">
        <color rgb="FF857362"/>
      </top>
      <bottom style="medium">
        <color rgb="FF857362"/>
      </bottom>
      <diagonal/>
    </border>
    <border>
      <left style="thin">
        <color rgb="FF857362"/>
      </left>
      <right style="medium">
        <color rgb="FF857362"/>
      </right>
      <top style="thin">
        <color rgb="FF857362"/>
      </top>
      <bottom style="medium">
        <color rgb="FF857362"/>
      </bottom>
      <diagonal/>
    </border>
    <border>
      <left style="medium">
        <color rgb="FF857362"/>
      </left>
      <right style="thin">
        <color rgb="FF857362"/>
      </right>
      <top style="medium">
        <color rgb="FF857362"/>
      </top>
      <bottom style="medium">
        <color rgb="FF857362"/>
      </bottom>
      <diagonal/>
    </border>
    <border>
      <left style="medium">
        <color rgb="FF857362"/>
      </left>
      <right style="thin">
        <color rgb="FF857362"/>
      </right>
      <top style="medium">
        <color rgb="FF857362"/>
      </top>
      <bottom/>
      <diagonal/>
    </border>
    <border>
      <left/>
      <right style="medium">
        <color rgb="FF857362"/>
      </right>
      <top style="medium">
        <color rgb="FF857362"/>
      </top>
      <bottom style="thin">
        <color rgb="FF857362"/>
      </bottom>
      <diagonal/>
    </border>
    <border>
      <left/>
      <right style="medium">
        <color rgb="FF857362"/>
      </right>
      <top style="thin">
        <color rgb="FF857362"/>
      </top>
      <bottom style="thin">
        <color rgb="FF857362"/>
      </bottom>
      <diagonal/>
    </border>
    <border>
      <left/>
      <right/>
      <top style="thin">
        <color rgb="FF857362"/>
      </top>
      <bottom style="medium">
        <color rgb="FF857362"/>
      </bottom>
      <diagonal/>
    </border>
    <border>
      <left style="thin">
        <color rgb="FF857362"/>
      </left>
      <right/>
      <top style="thin">
        <color rgb="FF857362"/>
      </top>
      <bottom style="medium">
        <color rgb="FF857362"/>
      </bottom>
      <diagonal/>
    </border>
    <border>
      <left/>
      <right style="medium">
        <color rgb="FF857362"/>
      </right>
      <top style="thin">
        <color rgb="FF857362"/>
      </top>
      <bottom style="medium">
        <color rgb="FF857362"/>
      </bottom>
      <diagonal/>
    </border>
    <border>
      <left/>
      <right style="thin">
        <color rgb="FF857362"/>
      </right>
      <top style="medium">
        <color rgb="FF857362"/>
      </top>
      <bottom style="thin">
        <color rgb="FF857362"/>
      </bottom>
      <diagonal/>
    </border>
    <border>
      <left/>
      <right style="thin">
        <color rgb="FF857362"/>
      </right>
      <top style="thin">
        <color rgb="FF857362"/>
      </top>
      <bottom style="thin">
        <color rgb="FF857362"/>
      </bottom>
      <diagonal/>
    </border>
    <border>
      <left/>
      <right style="thin">
        <color rgb="FF857362"/>
      </right>
      <top style="thin">
        <color rgb="FF857362"/>
      </top>
      <bottom style="medium">
        <color rgb="FF857362"/>
      </bottom>
      <diagonal/>
    </border>
    <border>
      <left/>
      <right style="medium">
        <color rgb="FF857362"/>
      </right>
      <top style="medium">
        <color rgb="FF857362"/>
      </top>
      <bottom/>
      <diagonal/>
    </border>
    <border>
      <left style="medium">
        <color rgb="FF857362"/>
      </left>
      <right style="thin">
        <color theme="6" tint="-0.249977111117893"/>
      </right>
      <top style="medium">
        <color rgb="FF857362"/>
      </top>
      <bottom style="medium">
        <color rgb="FF857362"/>
      </bottom>
      <diagonal/>
    </border>
    <border>
      <left style="thin">
        <color theme="6" tint="-0.249977111117893"/>
      </left>
      <right style="thin">
        <color theme="6" tint="-0.249977111117893"/>
      </right>
      <top style="medium">
        <color rgb="FF857362"/>
      </top>
      <bottom style="medium">
        <color rgb="FF857362"/>
      </bottom>
      <diagonal/>
    </border>
    <border>
      <left style="thin">
        <color theme="6" tint="-0.249977111117893"/>
      </left>
      <right style="medium">
        <color rgb="FF857362"/>
      </right>
      <top style="medium">
        <color rgb="FF857362"/>
      </top>
      <bottom style="medium">
        <color rgb="FF857362"/>
      </bottom>
      <diagonal/>
    </border>
    <border>
      <left style="medium">
        <color rgb="FF857362"/>
      </left>
      <right style="thin">
        <color theme="6" tint="-0.249977111117893"/>
      </right>
      <top style="medium">
        <color rgb="FF857362"/>
      </top>
      <bottom style="thin">
        <color rgb="FF857362"/>
      </bottom>
      <diagonal/>
    </border>
    <border>
      <left style="thin">
        <color theme="6" tint="-0.249977111117893"/>
      </left>
      <right style="thin">
        <color theme="6" tint="-0.249977111117893"/>
      </right>
      <top style="medium">
        <color rgb="FF857362"/>
      </top>
      <bottom style="thin">
        <color rgb="FF857362"/>
      </bottom>
      <diagonal/>
    </border>
    <border>
      <left style="thin">
        <color theme="6" tint="-0.249977111117893"/>
      </left>
      <right style="medium">
        <color rgb="FF857362"/>
      </right>
      <top style="medium">
        <color rgb="FF857362"/>
      </top>
      <bottom style="thin">
        <color rgb="FF857362"/>
      </bottom>
      <diagonal/>
    </border>
    <border>
      <left style="medium">
        <color rgb="FF857362"/>
      </left>
      <right style="thin">
        <color theme="6" tint="-0.249977111117893"/>
      </right>
      <top style="thin">
        <color rgb="FF857362"/>
      </top>
      <bottom style="thin">
        <color rgb="FF857362"/>
      </bottom>
      <diagonal/>
    </border>
    <border>
      <left style="thin">
        <color theme="6" tint="-0.249977111117893"/>
      </left>
      <right style="thin">
        <color theme="6" tint="-0.249977111117893"/>
      </right>
      <top style="thin">
        <color rgb="FF857362"/>
      </top>
      <bottom style="thin">
        <color rgb="FF857362"/>
      </bottom>
      <diagonal/>
    </border>
    <border>
      <left style="thin">
        <color theme="6" tint="-0.249977111117893"/>
      </left>
      <right style="medium">
        <color rgb="FF857362"/>
      </right>
      <top style="thin">
        <color rgb="FF857362"/>
      </top>
      <bottom style="thin">
        <color rgb="FF857362"/>
      </bottom>
      <diagonal/>
    </border>
    <border>
      <left style="medium">
        <color rgb="FF857362"/>
      </left>
      <right style="thin">
        <color theme="6" tint="-0.249977111117893"/>
      </right>
      <top style="thin">
        <color rgb="FF857362"/>
      </top>
      <bottom style="medium">
        <color rgb="FF857362"/>
      </bottom>
      <diagonal/>
    </border>
    <border>
      <left style="thin">
        <color theme="6" tint="-0.249977111117893"/>
      </left>
      <right/>
      <top style="thin">
        <color rgb="FF857362"/>
      </top>
      <bottom style="thin">
        <color rgb="FF857362"/>
      </bottom>
      <diagonal/>
    </border>
    <border>
      <left style="thin">
        <color theme="6" tint="-0.249977111117893"/>
      </left>
      <right/>
      <top style="thin">
        <color rgb="FF857362"/>
      </top>
      <bottom style="medium">
        <color rgb="FF857362"/>
      </bottom>
      <diagonal/>
    </border>
    <border>
      <left style="medium">
        <color rgb="FF857362"/>
      </left>
      <right style="thin">
        <color rgb="FF857362"/>
      </right>
      <top style="thin">
        <color rgb="FF857362"/>
      </top>
      <bottom/>
      <diagonal/>
    </border>
    <border>
      <left style="thin">
        <color rgb="FF857362"/>
      </left>
      <right style="thin">
        <color rgb="FF857362"/>
      </right>
      <top style="thin">
        <color rgb="FF857362"/>
      </top>
      <bottom/>
      <diagonal/>
    </border>
    <border>
      <left style="thin">
        <color rgb="FF857362"/>
      </left>
      <right style="medium">
        <color rgb="FF857362"/>
      </right>
      <top style="thin">
        <color rgb="FF857362"/>
      </top>
      <bottom/>
      <diagonal/>
    </border>
    <border>
      <left style="thin">
        <color rgb="FF857362"/>
      </left>
      <right/>
      <top/>
      <bottom/>
      <diagonal/>
    </border>
    <border>
      <left/>
      <right style="thin">
        <color rgb="FF857362"/>
      </right>
      <top style="thin">
        <color rgb="FF857362"/>
      </top>
      <bottom/>
      <diagonal/>
    </border>
    <border>
      <left style="medium">
        <color rgb="FF857362"/>
      </left>
      <right style="medium">
        <color rgb="FF857362"/>
      </right>
      <top style="medium">
        <color rgb="FF857362"/>
      </top>
      <bottom/>
      <diagonal/>
    </border>
    <border>
      <left/>
      <right style="thin">
        <color rgb="FF857362"/>
      </right>
      <top/>
      <bottom/>
      <diagonal/>
    </border>
    <border>
      <left style="medium">
        <color rgb="FF857362"/>
      </left>
      <right/>
      <top/>
      <bottom style="medium">
        <color rgb="FF857362"/>
      </bottom>
      <diagonal/>
    </border>
    <border>
      <left/>
      <right style="medium">
        <color rgb="FF857362"/>
      </right>
      <top/>
      <bottom/>
      <diagonal/>
    </border>
    <border>
      <left/>
      <right style="medium">
        <color rgb="FF857362"/>
      </right>
      <top/>
      <bottom style="medium">
        <color rgb="FF857362"/>
      </bottom>
      <diagonal/>
    </border>
    <border>
      <left style="thin">
        <color rgb="FF857362"/>
      </left>
      <right/>
      <top style="medium">
        <color rgb="FF857362"/>
      </top>
      <bottom style="medium">
        <color rgb="FF857362"/>
      </bottom>
      <diagonal/>
    </border>
    <border>
      <left/>
      <right style="thin">
        <color rgb="FF857362"/>
      </right>
      <top style="medium">
        <color rgb="FF857362"/>
      </top>
      <bottom/>
      <diagonal/>
    </border>
    <border>
      <left/>
      <right style="thin">
        <color rgb="FF857362"/>
      </right>
      <top/>
      <bottom style="thin">
        <color rgb="FF857362"/>
      </bottom>
      <diagonal/>
    </border>
    <border>
      <left style="medium">
        <color rgb="FF857362"/>
      </left>
      <right style="thin">
        <color rgb="FF857362"/>
      </right>
      <top/>
      <bottom style="thin">
        <color rgb="FF857362"/>
      </bottom>
      <diagonal/>
    </border>
    <border>
      <left style="thin">
        <color rgb="FF857362"/>
      </left>
      <right style="medium">
        <color rgb="FF857362"/>
      </right>
      <top/>
      <bottom style="thin">
        <color rgb="FF857362"/>
      </bottom>
      <diagonal/>
    </border>
    <border>
      <left style="medium">
        <color rgb="FF857362"/>
      </left>
      <right/>
      <top style="medium">
        <color rgb="FF857362"/>
      </top>
      <bottom/>
      <diagonal/>
    </border>
    <border>
      <left style="medium">
        <color rgb="FF857362"/>
      </left>
      <right style="thin">
        <color theme="6" tint="-0.249977111117893"/>
      </right>
      <top/>
      <bottom style="medium">
        <color rgb="FF857362"/>
      </bottom>
      <diagonal/>
    </border>
    <border>
      <left style="thin">
        <color theme="6" tint="-0.249977111117893"/>
      </left>
      <right style="thin">
        <color theme="6" tint="-0.249977111117893"/>
      </right>
      <top/>
      <bottom style="medium">
        <color rgb="FF857362"/>
      </bottom>
      <diagonal/>
    </border>
    <border>
      <left style="thin">
        <color theme="6" tint="-0.249977111117893"/>
      </left>
      <right style="medium">
        <color rgb="FF857362"/>
      </right>
      <top/>
      <bottom style="medium">
        <color rgb="FF857362"/>
      </bottom>
      <diagonal/>
    </border>
  </borders>
  <cellStyleXfs count="2738">
    <xf numFmtId="0" fontId="0" fillId="0" borderId="0"/>
    <xf numFmtId="0" fontId="2" fillId="0" borderId="0"/>
    <xf numFmtId="164" fontId="2" fillId="0" borderId="0" applyFont="0" applyFill="0" applyBorder="0" applyProtection="0">
      <alignment vertical="top"/>
    </xf>
    <xf numFmtId="43" fontId="2" fillId="0" borderId="0" applyFont="0" applyFill="0" applyBorder="0" applyAlignment="0" applyProtection="0"/>
    <xf numFmtId="166" fontId="2" fillId="0" borderId="0" applyFont="0" applyFill="0" applyBorder="0" applyProtection="0">
      <alignment vertical="top"/>
    </xf>
    <xf numFmtId="0" fontId="2" fillId="0" borderId="0"/>
    <xf numFmtId="0" fontId="13" fillId="0" borderId="0"/>
    <xf numFmtId="0" fontId="13" fillId="0" borderId="0"/>
    <xf numFmtId="43" fontId="2" fillId="0" borderId="0" applyFont="0" applyFill="0" applyBorder="0" applyAlignment="0" applyProtection="0"/>
    <xf numFmtId="9" fontId="2" fillId="0" borderId="0" applyFont="0" applyFill="0" applyBorder="0" applyAlignment="0" applyProtection="0"/>
    <xf numFmtId="0" fontId="17" fillId="0" borderId="0"/>
    <xf numFmtId="0" fontId="18" fillId="0" borderId="0"/>
    <xf numFmtId="0" fontId="2" fillId="0" borderId="0"/>
    <xf numFmtId="0" fontId="13" fillId="0" borderId="0"/>
    <xf numFmtId="0" fontId="2" fillId="0" borderId="0"/>
    <xf numFmtId="0" fontId="2" fillId="0" borderId="0"/>
    <xf numFmtId="9" fontId="18" fillId="0" borderId="0" applyFont="0" applyFill="0" applyBorder="0" applyAlignment="0" applyProtection="0"/>
    <xf numFmtId="0" fontId="2" fillId="0" borderId="0"/>
    <xf numFmtId="164" fontId="2" fillId="0" borderId="0" applyFont="0" applyFill="0" applyBorder="0" applyProtection="0">
      <alignment vertical="top"/>
    </xf>
    <xf numFmtId="0" fontId="2" fillId="0" borderId="0"/>
    <xf numFmtId="0" fontId="20" fillId="0" borderId="0" applyNumberFormat="0" applyFill="0" applyAlignment="0"/>
    <xf numFmtId="43" fontId="2" fillId="0" borderId="0" applyFont="0" applyFill="0" applyBorder="0" applyAlignment="0" applyProtection="0"/>
    <xf numFmtId="0" fontId="21" fillId="0" borderId="0"/>
    <xf numFmtId="9" fontId="13" fillId="0" borderId="0" applyFont="0" applyFill="0" applyBorder="0" applyAlignment="0" applyProtection="0"/>
    <xf numFmtId="0" fontId="14" fillId="8" borderId="20" applyNumberFormat="0" applyFont="0" applyAlignment="0" applyProtection="0"/>
    <xf numFmtId="9" fontId="21" fillId="0" borderId="0" applyFont="0" applyFill="0" applyBorder="0" applyAlignment="0" applyProtection="0"/>
    <xf numFmtId="0" fontId="13" fillId="0" borderId="0" applyNumberFormat="0" applyFill="0" applyBorder="0" applyProtection="0">
      <alignment horizontal="right" vertical="top"/>
    </xf>
    <xf numFmtId="0" fontId="18" fillId="0" borderId="0"/>
    <xf numFmtId="43" fontId="18" fillId="0" borderId="0" applyFont="0" applyFill="0" applyBorder="0" applyAlignment="0" applyProtection="0"/>
    <xf numFmtId="165" fontId="2" fillId="0" borderId="0" applyFont="0" applyFill="0" applyBorder="0" applyProtection="0">
      <alignment vertical="top"/>
    </xf>
    <xf numFmtId="0" fontId="23" fillId="0" borderId="0"/>
    <xf numFmtId="0" fontId="13" fillId="0" borderId="0">
      <alignment vertical="top"/>
    </xf>
    <xf numFmtId="0" fontId="2" fillId="0" borderId="0"/>
    <xf numFmtId="0" fontId="2" fillId="0" borderId="0"/>
    <xf numFmtId="0" fontId="2" fillId="0" borderId="0"/>
    <xf numFmtId="0" fontId="2" fillId="0" borderId="0"/>
    <xf numFmtId="0" fontId="19" fillId="0" borderId="0" applyNumberFormat="0" applyBorder="0" applyProtection="0"/>
    <xf numFmtId="43" fontId="2" fillId="0" borderId="0" applyFont="0" applyFill="0" applyBorder="0" applyAlignment="0" applyProtection="0"/>
    <xf numFmtId="43" fontId="2" fillId="0" borderId="0" applyFont="0" applyFill="0" applyBorder="0" applyAlignment="0" applyProtection="0"/>
    <xf numFmtId="43" fontId="18" fillId="0" borderId="0" applyFont="0" applyFill="0" applyBorder="0" applyAlignment="0" applyProtection="0"/>
    <xf numFmtId="167" fontId="2" fillId="0" borderId="0" applyFont="0" applyFill="0" applyBorder="0" applyProtection="0">
      <alignment vertical="top"/>
    </xf>
    <xf numFmtId="168" fontId="2" fillId="0" borderId="0" applyFont="0" applyFill="0" applyBorder="0" applyProtection="0">
      <alignment vertical="top"/>
    </xf>
    <xf numFmtId="169" fontId="2" fillId="0" borderId="0" applyFont="0" applyFill="0" applyBorder="0" applyProtection="0">
      <alignment vertical="top"/>
    </xf>
    <xf numFmtId="170" fontId="10" fillId="3" borderId="0" applyNumberFormat="0">
      <alignment horizontal="left"/>
    </xf>
    <xf numFmtId="0" fontId="6" fillId="2" borderId="0" applyNumberFormat="0"/>
    <xf numFmtId="0" fontId="12" fillId="9" borderId="0" applyBorder="0"/>
    <xf numFmtId="171" fontId="3" fillId="10" borderId="0">
      <alignment horizontal="right" vertical="center"/>
    </xf>
    <xf numFmtId="0" fontId="3" fillId="5" borderId="14">
      <alignment horizontal="right" vertical="center" wrapText="1"/>
    </xf>
    <xf numFmtId="0" fontId="3" fillId="6" borderId="14">
      <alignment horizontal="right" vertical="center" wrapText="1"/>
    </xf>
    <xf numFmtId="0" fontId="6" fillId="2" borderId="14">
      <alignment horizontal="center" vertical="center" wrapText="1"/>
    </xf>
    <xf numFmtId="0" fontId="15" fillId="4" borderId="21">
      <alignment horizontal="left" vertical="center" wrapText="1"/>
    </xf>
    <xf numFmtId="171" fontId="22" fillId="11" borderId="0">
      <alignment horizontal="right" vertical="center"/>
    </xf>
    <xf numFmtId="0" fontId="10" fillId="3" borderId="14">
      <alignment horizontal="left" vertical="center" wrapText="1" readingOrder="1"/>
    </xf>
    <xf numFmtId="0" fontId="3" fillId="4" borderId="14">
      <alignment horizontal="right" vertical="center" wrapText="1"/>
    </xf>
    <xf numFmtId="0" fontId="22" fillId="9" borderId="14">
      <alignment horizontal="right" vertical="center" wrapText="1"/>
    </xf>
    <xf numFmtId="0" fontId="3" fillId="0" borderId="14">
      <alignment horizontal="left" vertical="center" wrapText="1"/>
    </xf>
    <xf numFmtId="172" fontId="22" fillId="12" borderId="0">
      <alignment horizontal="right" vertical="center"/>
    </xf>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8"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8"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8"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8"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8"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8" fillId="0" borderId="0" applyFont="0" applyFill="0" applyBorder="0" applyAlignment="0" applyProtection="0"/>
    <xf numFmtId="164" fontId="2" fillId="0" borderId="0" applyFont="0" applyFill="0" applyBorder="0" applyProtection="0">
      <alignment vertical="top"/>
    </xf>
    <xf numFmtId="166" fontId="2" fillId="0" borderId="0" applyFont="0" applyFill="0" applyBorder="0" applyProtection="0">
      <alignment vertical="top"/>
    </xf>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8"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8"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8"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8"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8"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8"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8"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8"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8"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8"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8"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8"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8"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8"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8"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8"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8"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8"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8"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8"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8"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8"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8"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8" fillId="0" borderId="0" applyFont="0" applyFill="0" applyBorder="0" applyAlignment="0" applyProtection="0"/>
    <xf numFmtId="0" fontId="2" fillId="0" borderId="0"/>
    <xf numFmtId="0" fontId="13" fillId="0" borderId="0"/>
    <xf numFmtId="0" fontId="13" fillId="0" borderId="0" applyNumberFormat="0" applyFont="0" applyFill="0" applyBorder="0" applyAlignment="0" applyProtection="0"/>
    <xf numFmtId="0" fontId="13" fillId="0" borderId="0" applyNumberFormat="0" applyFont="0" applyFill="0" applyBorder="0" applyAlignment="0" applyProtection="0"/>
    <xf numFmtId="0" fontId="13" fillId="0" borderId="0" applyNumberFormat="0" applyFont="0" applyFill="0" applyBorder="0" applyAlignment="0" applyProtection="0"/>
    <xf numFmtId="0" fontId="13" fillId="0" borderId="0" applyNumberFormat="0" applyFont="0" applyFill="0" applyBorder="0" applyAlignment="0" applyProtection="0"/>
    <xf numFmtId="0" fontId="13" fillId="0" borderId="0" applyNumberFormat="0" applyFont="0" applyFill="0" applyBorder="0" applyAlignment="0" applyProtection="0"/>
    <xf numFmtId="0" fontId="13" fillId="0" borderId="0" applyNumberFormat="0" applyFont="0" applyFill="0" applyBorder="0" applyAlignment="0" applyProtection="0"/>
    <xf numFmtId="0" fontId="13" fillId="0" borderId="0" applyNumberFormat="0" applyFont="0" applyFill="0" applyBorder="0" applyAlignment="0" applyProtection="0"/>
    <xf numFmtId="0" fontId="13" fillId="0" borderId="0" applyNumberFormat="0" applyFont="0" applyFill="0" applyBorder="0" applyAlignment="0" applyProtection="0"/>
    <xf numFmtId="0" fontId="13" fillId="0" borderId="0" applyNumberFormat="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18"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30" fillId="13" borderId="0"/>
    <xf numFmtId="0" fontId="8" fillId="0" borderId="0" applyNumberFormat="0" applyFill="0" applyBorder="0" applyAlignment="0" applyProtection="0"/>
    <xf numFmtId="0" fontId="25" fillId="0" borderId="0"/>
    <xf numFmtId="0" fontId="13" fillId="0" borderId="0"/>
    <xf numFmtId="0" fontId="32" fillId="0" borderId="0"/>
    <xf numFmtId="0" fontId="32" fillId="0" borderId="0"/>
    <xf numFmtId="0" fontId="17" fillId="0" borderId="0"/>
    <xf numFmtId="0" fontId="2" fillId="0" borderId="0"/>
    <xf numFmtId="0" fontId="18" fillId="0" borderId="0"/>
    <xf numFmtId="0" fontId="2" fillId="0" borderId="0"/>
    <xf numFmtId="0" fontId="18" fillId="0" borderId="0"/>
    <xf numFmtId="40" fontId="26" fillId="7" borderId="0">
      <alignment horizontal="right"/>
    </xf>
    <xf numFmtId="0" fontId="27" fillId="7" borderId="0">
      <alignment horizontal="right"/>
    </xf>
    <xf numFmtId="0" fontId="28" fillId="7" borderId="2"/>
    <xf numFmtId="0" fontId="28" fillId="0" borderId="0" applyBorder="0">
      <alignment horizontal="centerContinuous"/>
    </xf>
    <xf numFmtId="0" fontId="29" fillId="0" borderId="0" applyBorder="0">
      <alignment horizontal="centerContinuous"/>
    </xf>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 fillId="0" borderId="0" applyFont="0" applyFill="0" applyBorder="0" applyAlignment="0" applyProtection="0"/>
    <xf numFmtId="9" fontId="24"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18"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18" fillId="0" borderId="0" applyFont="0" applyFill="0" applyBorder="0" applyAlignment="0" applyProtection="0"/>
    <xf numFmtId="9" fontId="24" fillId="0" borderId="0" applyFont="0" applyFill="0" applyBorder="0" applyAlignment="0" applyProtection="0"/>
    <xf numFmtId="9" fontId="2" fillId="0" borderId="0" applyFont="0" applyFill="0" applyBorder="0" applyAlignment="0" applyProtection="0"/>
    <xf numFmtId="9" fontId="24" fillId="0" borderId="0" applyFont="0" applyFill="0" applyBorder="0" applyAlignment="0" applyProtection="0"/>
    <xf numFmtId="164" fontId="2" fillId="0" borderId="0" applyFont="0" applyFill="0" applyBorder="0" applyProtection="0">
      <alignment vertical="top"/>
    </xf>
    <xf numFmtId="43" fontId="2" fillId="0" borderId="0" applyFont="0" applyFill="0" applyBorder="0" applyAlignment="0" applyProtection="0"/>
    <xf numFmtId="166" fontId="2" fillId="0" borderId="0" applyFont="0" applyFill="0" applyBorder="0" applyProtection="0">
      <alignment vertical="top"/>
    </xf>
    <xf numFmtId="43" fontId="2" fillId="0" borderId="0" applyFont="0" applyFill="0" applyBorder="0" applyAlignment="0" applyProtection="0"/>
    <xf numFmtId="164" fontId="2" fillId="0" borderId="0" applyFont="0" applyFill="0" applyBorder="0" applyProtection="0">
      <alignment vertical="top"/>
    </xf>
    <xf numFmtId="0" fontId="2" fillId="0" borderId="0"/>
    <xf numFmtId="9" fontId="18" fillId="0" borderId="0" applyFont="0" applyFill="0" applyBorder="0" applyAlignment="0" applyProtection="0"/>
    <xf numFmtId="164" fontId="2" fillId="0" borderId="0" applyFont="0" applyFill="0" applyBorder="0" applyProtection="0">
      <alignment vertical="top"/>
    </xf>
    <xf numFmtId="164" fontId="2" fillId="0" borderId="0" applyFont="0" applyFill="0" applyBorder="0" applyProtection="0">
      <alignment vertical="top"/>
    </xf>
    <xf numFmtId="43" fontId="2" fillId="0" borderId="0" applyFont="0" applyFill="0" applyBorder="0" applyAlignment="0" applyProtection="0"/>
    <xf numFmtId="9" fontId="13" fillId="0" borderId="0" applyFont="0" applyFill="0" applyBorder="0" applyAlignment="0" applyProtection="0"/>
    <xf numFmtId="43" fontId="18" fillId="0" borderId="0" applyFont="0" applyFill="0" applyBorder="0" applyAlignment="0" applyProtection="0"/>
    <xf numFmtId="0" fontId="2" fillId="0" borderId="0"/>
    <xf numFmtId="43" fontId="2" fillId="0" borderId="0" applyFont="0" applyFill="0" applyBorder="0" applyAlignment="0" applyProtection="0"/>
    <xf numFmtId="43" fontId="2" fillId="0" borderId="0" applyFont="0" applyFill="0" applyBorder="0" applyAlignment="0" applyProtection="0"/>
    <xf numFmtId="43" fontId="18" fillId="0" borderId="0" applyFont="0" applyFill="0" applyBorder="0" applyAlignment="0" applyProtection="0"/>
    <xf numFmtId="164" fontId="2" fillId="0" borderId="0" applyFont="0" applyFill="0" applyBorder="0" applyProtection="0">
      <alignment vertical="top"/>
    </xf>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8"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8"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8"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8"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8"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8" fillId="0" borderId="0" applyFont="0" applyFill="0" applyBorder="0" applyAlignment="0" applyProtection="0"/>
    <xf numFmtId="166" fontId="2" fillId="0" borderId="0" applyFont="0" applyFill="0" applyBorder="0" applyProtection="0">
      <alignment vertical="top"/>
    </xf>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8"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8"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8"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8"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8"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8"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8"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8" fillId="0" borderId="0" applyFont="0" applyFill="0" applyBorder="0" applyAlignment="0" applyProtection="0"/>
    <xf numFmtId="164" fontId="2" fillId="0" borderId="0" applyFont="0" applyFill="0" applyBorder="0" applyProtection="0">
      <alignment vertical="top"/>
    </xf>
    <xf numFmtId="164" fontId="2" fillId="0" borderId="0" applyFont="0" applyFill="0" applyBorder="0" applyProtection="0">
      <alignment vertical="top"/>
    </xf>
    <xf numFmtId="164" fontId="2" fillId="0" borderId="0" applyFont="0" applyFill="0" applyBorder="0" applyProtection="0">
      <alignment vertical="top"/>
    </xf>
    <xf numFmtId="164" fontId="2" fillId="0" borderId="0" applyFont="0" applyFill="0" applyBorder="0" applyProtection="0">
      <alignment vertical="top"/>
    </xf>
    <xf numFmtId="164" fontId="2" fillId="0" borderId="0" applyFont="0" applyFill="0" applyBorder="0" applyProtection="0">
      <alignment vertical="top"/>
    </xf>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8"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8"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8"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8"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8"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8"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8"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8"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8"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8"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8"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8"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8"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8"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8"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8"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8"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8"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8"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8"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8"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8"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8"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8"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8"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8"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8"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8"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8"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8"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8"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8" fillId="0" borderId="0" applyFont="0" applyFill="0" applyBorder="0" applyAlignment="0" applyProtection="0"/>
    <xf numFmtId="164" fontId="2" fillId="0" borderId="0" applyFont="0" applyFill="0" applyBorder="0" applyProtection="0">
      <alignment vertical="top"/>
    </xf>
    <xf numFmtId="9" fontId="2" fillId="0" borderId="0" applyFont="0" applyFill="0" applyBorder="0" applyAlignment="0" applyProtection="0"/>
  </cellStyleXfs>
  <cellXfs count="420">
    <xf numFmtId="0" fontId="0" fillId="0" borderId="0" xfId="0"/>
    <xf numFmtId="0" fontId="3" fillId="0" borderId="0" xfId="0" applyFont="1" applyAlignment="1">
      <alignment vertical="center"/>
    </xf>
    <xf numFmtId="0" fontId="0" fillId="0" borderId="0" xfId="0" applyAlignment="1">
      <alignment vertical="center"/>
    </xf>
    <xf numFmtId="0" fontId="5" fillId="0" borderId="0" xfId="0" applyFont="1" applyAlignment="1">
      <alignment vertical="center" wrapText="1"/>
    </xf>
    <xf numFmtId="0" fontId="9" fillId="0" borderId="0" xfId="0" applyFont="1" applyAlignment="1">
      <alignment vertical="center" wrapText="1"/>
    </xf>
    <xf numFmtId="49" fontId="3" fillId="0" borderId="0" xfId="0" applyNumberFormat="1" applyFont="1" applyBorder="1" applyAlignment="1">
      <alignment horizontal="right" vertical="center"/>
    </xf>
    <xf numFmtId="0" fontId="6" fillId="2" borderId="7" xfId="1" applyFont="1" applyFill="1" applyBorder="1" applyAlignment="1">
      <alignment vertical="center"/>
    </xf>
    <xf numFmtId="49" fontId="3" fillId="0" borderId="0" xfId="0" applyNumberFormat="1" applyFont="1" applyFill="1" applyBorder="1" applyAlignment="1">
      <alignment horizontal="right" vertical="center" wrapText="1"/>
    </xf>
    <xf numFmtId="0" fontId="6" fillId="0" borderId="0" xfId="1" applyFont="1" applyFill="1" applyBorder="1" applyAlignment="1">
      <alignment horizontal="center" vertical="center" wrapText="1"/>
    </xf>
    <xf numFmtId="0" fontId="6" fillId="0" borderId="0" xfId="1" applyFont="1" applyFill="1" applyBorder="1" applyAlignment="1">
      <alignment horizontal="center" vertical="center"/>
    </xf>
    <xf numFmtId="0" fontId="6" fillId="2" borderId="4" xfId="1" applyFont="1" applyFill="1" applyBorder="1" applyAlignment="1">
      <alignment horizontal="center" vertical="center"/>
    </xf>
    <xf numFmtId="0" fontId="4" fillId="0" borderId="0" xfId="5" applyNumberFormat="1" applyFont="1" applyFill="1" applyBorder="1" applyAlignment="1" applyProtection="1">
      <alignment vertical="center"/>
    </xf>
    <xf numFmtId="0" fontId="1" fillId="0" borderId="0" xfId="0" applyFont="1" applyFill="1" applyBorder="1" applyAlignment="1">
      <alignment horizontal="right" vertical="center" wrapText="1"/>
    </xf>
    <xf numFmtId="0" fontId="13" fillId="0" borderId="0" xfId="0" applyFont="1" applyFill="1" applyBorder="1" applyAlignment="1">
      <alignment vertical="center" wrapText="1"/>
    </xf>
    <xf numFmtId="0" fontId="1" fillId="0" borderId="0" xfId="0" applyFont="1" applyFill="1" applyBorder="1" applyAlignment="1">
      <alignment vertical="center" wrapText="1"/>
    </xf>
    <xf numFmtId="0" fontId="6" fillId="0" borderId="0" xfId="1" applyFont="1" applyFill="1" applyBorder="1" applyAlignment="1">
      <alignment horizontal="left" vertical="center" wrapText="1"/>
    </xf>
    <xf numFmtId="0" fontId="3" fillId="0" borderId="0" xfId="1" applyFont="1" applyFill="1" applyBorder="1" applyAlignment="1">
      <alignment horizontal="right" vertical="center"/>
    </xf>
    <xf numFmtId="0" fontId="6" fillId="2" borderId="4" xfId="1" applyFont="1" applyFill="1" applyBorder="1" applyAlignment="1">
      <alignment horizontal="center" vertical="center" wrapText="1"/>
    </xf>
    <xf numFmtId="0" fontId="6" fillId="0" borderId="0" xfId="1" applyFont="1" applyFill="1" applyBorder="1" applyAlignment="1">
      <alignment vertical="center"/>
    </xf>
    <xf numFmtId="0" fontId="0" fillId="0" borderId="0" xfId="0" applyBorder="1" applyAlignment="1">
      <alignment vertical="center"/>
    </xf>
    <xf numFmtId="0" fontId="10" fillId="3" borderId="0" xfId="1" applyFont="1" applyFill="1" applyBorder="1" applyAlignment="1">
      <alignment vertical="center"/>
    </xf>
    <xf numFmtId="0" fontId="6" fillId="2" borderId="5" xfId="1" applyFont="1" applyFill="1" applyBorder="1" applyAlignment="1">
      <alignment horizontal="center" vertical="center" wrapText="1"/>
    </xf>
    <xf numFmtId="0" fontId="6" fillId="2" borderId="5" xfId="1" applyFont="1" applyFill="1" applyBorder="1" applyAlignment="1">
      <alignment horizontal="center" vertical="center"/>
    </xf>
    <xf numFmtId="0" fontId="6" fillId="2" borderId="3" xfId="1" applyFont="1" applyFill="1" applyBorder="1" applyAlignment="1">
      <alignment horizontal="center" vertical="center"/>
    </xf>
    <xf numFmtId="0" fontId="4" fillId="2" borderId="9" xfId="5" applyNumberFormat="1" applyFont="1" applyFill="1" applyBorder="1" applyAlignment="1" applyProtection="1">
      <alignment vertical="center"/>
    </xf>
    <xf numFmtId="0" fontId="4" fillId="2" borderId="10" xfId="5" applyNumberFormat="1" applyFont="1" applyFill="1" applyBorder="1" applyAlignment="1" applyProtection="1">
      <alignment vertical="center"/>
    </xf>
    <xf numFmtId="0" fontId="11" fillId="3" borderId="0" xfId="1" applyFont="1" applyFill="1" applyBorder="1" applyAlignment="1">
      <alignment horizontal="left" vertical="center"/>
    </xf>
    <xf numFmtId="0" fontId="13" fillId="0" borderId="22" xfId="0" applyFont="1" applyBorder="1" applyAlignment="1">
      <alignment vertical="center" wrapText="1"/>
    </xf>
    <xf numFmtId="0" fontId="3" fillId="0" borderId="13" xfId="0" applyFont="1" applyBorder="1" applyAlignment="1">
      <alignment horizontal="center" vertical="center"/>
    </xf>
    <xf numFmtId="0" fontId="13" fillId="0" borderId="14" xfId="0" applyFont="1" applyBorder="1" applyAlignment="1">
      <alignment vertical="center" wrapText="1"/>
    </xf>
    <xf numFmtId="0" fontId="3" fillId="0" borderId="14" xfId="0" applyFont="1" applyBorder="1" applyAlignment="1">
      <alignment vertical="center"/>
    </xf>
    <xf numFmtId="0" fontId="3" fillId="0" borderId="25" xfId="0" applyFont="1" applyBorder="1" applyAlignment="1">
      <alignment horizontal="center" vertical="center"/>
    </xf>
    <xf numFmtId="0" fontId="13" fillId="0" borderId="26" xfId="0" applyFont="1" applyBorder="1" applyAlignment="1">
      <alignment vertical="center" wrapText="1"/>
    </xf>
    <xf numFmtId="0" fontId="5" fillId="0" borderId="0" xfId="0" applyFont="1" applyBorder="1" applyAlignment="1">
      <alignment vertical="center" wrapText="1"/>
    </xf>
    <xf numFmtId="0" fontId="6" fillId="2" borderId="28" xfId="1" applyFont="1" applyFill="1" applyBorder="1" applyAlignment="1">
      <alignment horizontal="center" vertical="center"/>
    </xf>
    <xf numFmtId="0" fontId="6" fillId="2" borderId="3" xfId="1" applyFont="1" applyFill="1" applyBorder="1" applyAlignment="1">
      <alignment vertical="center"/>
    </xf>
    <xf numFmtId="0" fontId="13" fillId="0" borderId="0" xfId="0" applyFont="1" applyBorder="1" applyAlignment="1">
      <alignment vertical="center" wrapText="1"/>
    </xf>
    <xf numFmtId="0" fontId="6" fillId="2" borderId="29" xfId="1" applyFont="1" applyFill="1" applyBorder="1" applyAlignment="1">
      <alignment horizontal="center" vertical="center"/>
    </xf>
    <xf numFmtId="0" fontId="35" fillId="0" borderId="14" xfId="0" applyFont="1" applyBorder="1" applyAlignment="1">
      <alignment horizontal="center" vertical="center"/>
    </xf>
    <xf numFmtId="0" fontId="35" fillId="0" borderId="0" xfId="0" applyFont="1" applyBorder="1" applyAlignment="1">
      <alignment horizontal="center" vertical="center" wrapText="1"/>
    </xf>
    <xf numFmtId="0" fontId="34" fillId="0" borderId="0" xfId="1" applyFont="1" applyFill="1" applyBorder="1" applyAlignment="1">
      <alignment horizontal="center" vertical="center"/>
    </xf>
    <xf numFmtId="0" fontId="33" fillId="0" borderId="22" xfId="0" applyFont="1" applyBorder="1" applyAlignment="1">
      <alignment horizontal="center" vertical="center"/>
    </xf>
    <xf numFmtId="0" fontId="35" fillId="0" borderId="22" xfId="0" applyFont="1" applyBorder="1" applyAlignment="1">
      <alignment horizontal="center" vertical="center"/>
    </xf>
    <xf numFmtId="0" fontId="33" fillId="0" borderId="14" xfId="0" applyFont="1" applyBorder="1" applyAlignment="1">
      <alignment horizontal="center" vertical="center"/>
    </xf>
    <xf numFmtId="0" fontId="33" fillId="0" borderId="26" xfId="0" applyFont="1" applyBorder="1" applyAlignment="1">
      <alignment horizontal="center" vertical="center"/>
    </xf>
    <xf numFmtId="0" fontId="35" fillId="0" borderId="26" xfId="0" applyFont="1" applyBorder="1" applyAlignment="1">
      <alignment horizontal="center" vertical="center"/>
    </xf>
    <xf numFmtId="0" fontId="0" fillId="0" borderId="0" xfId="0" applyBorder="1" applyAlignment="1">
      <alignment horizontal="center" vertical="center"/>
    </xf>
    <xf numFmtId="0" fontId="33" fillId="0" borderId="0" xfId="0" applyFont="1" applyBorder="1" applyAlignment="1">
      <alignment horizontal="center" vertical="center"/>
    </xf>
    <xf numFmtId="0" fontId="35" fillId="0" borderId="0" xfId="0" applyFont="1" applyBorder="1" applyAlignment="1">
      <alignment horizontal="center" vertical="center"/>
    </xf>
    <xf numFmtId="0" fontId="35" fillId="0" borderId="23" xfId="0" applyFont="1" applyBorder="1" applyAlignment="1">
      <alignment horizontal="center" vertical="center"/>
    </xf>
    <xf numFmtId="0" fontId="35" fillId="0" borderId="24" xfId="0" applyFont="1" applyBorder="1" applyAlignment="1">
      <alignment horizontal="center" vertical="center"/>
    </xf>
    <xf numFmtId="0" fontId="35" fillId="0" borderId="27" xfId="0" applyFont="1" applyBorder="1" applyAlignment="1">
      <alignment horizontal="center" vertical="center"/>
    </xf>
    <xf numFmtId="0" fontId="16" fillId="0" borderId="12" xfId="7" applyFont="1" applyFill="1" applyBorder="1" applyAlignment="1" applyProtection="1">
      <alignment horizontal="center" vertical="center"/>
    </xf>
    <xf numFmtId="0" fontId="16" fillId="0" borderId="16" xfId="7" applyFont="1" applyFill="1" applyBorder="1" applyAlignment="1" applyProtection="1">
      <alignment vertical="center"/>
    </xf>
    <xf numFmtId="0" fontId="16" fillId="0" borderId="18" xfId="7" applyFont="1" applyFill="1" applyBorder="1" applyAlignment="1" applyProtection="1">
      <alignment vertical="center"/>
    </xf>
    <xf numFmtId="0" fontId="13" fillId="0" borderId="13" xfId="7" applyNumberFormat="1" applyFont="1" applyFill="1" applyBorder="1" applyAlignment="1" applyProtection="1">
      <alignment horizontal="center" vertical="center"/>
    </xf>
    <xf numFmtId="0" fontId="16" fillId="0" borderId="12" xfId="7" applyFont="1" applyFill="1" applyBorder="1" applyAlignment="1" applyProtection="1">
      <alignment horizontal="left" vertical="center"/>
    </xf>
    <xf numFmtId="0" fontId="16" fillId="0" borderId="0" xfId="7" applyFont="1" applyFill="1" applyBorder="1" applyAlignment="1" applyProtection="1">
      <alignment vertical="center"/>
    </xf>
    <xf numFmtId="0" fontId="16" fillId="2" borderId="17" xfId="7" applyFont="1" applyFill="1" applyBorder="1" applyAlignment="1" applyProtection="1">
      <alignment vertical="center"/>
    </xf>
    <xf numFmtId="0" fontId="16" fillId="2" borderId="19" xfId="7" applyFont="1" applyFill="1" applyBorder="1" applyAlignment="1" applyProtection="1">
      <alignment vertical="center"/>
    </xf>
    <xf numFmtId="0" fontId="0" fillId="0" borderId="0" xfId="0" applyFill="1" applyBorder="1" applyAlignment="1">
      <alignment vertical="center"/>
    </xf>
    <xf numFmtId="0" fontId="3" fillId="0" borderId="0" xfId="0" applyFont="1" applyBorder="1" applyAlignment="1">
      <alignment horizontal="center" vertical="center"/>
    </xf>
    <xf numFmtId="0" fontId="0" fillId="0" borderId="0" xfId="0" applyFill="1" applyAlignment="1">
      <alignment vertical="center"/>
    </xf>
    <xf numFmtId="0" fontId="0" fillId="0" borderId="0" xfId="0" applyFill="1" applyBorder="1" applyAlignment="1">
      <alignment horizontal="right" vertical="center"/>
    </xf>
    <xf numFmtId="2" fontId="12" fillId="14" borderId="14" xfId="1" applyNumberFormat="1" applyFont="1" applyFill="1" applyBorder="1" applyAlignment="1">
      <alignment vertical="center"/>
    </xf>
    <xf numFmtId="0" fontId="12" fillId="14" borderId="14" xfId="1" applyFont="1" applyFill="1" applyBorder="1" applyAlignment="1">
      <alignment vertical="center"/>
    </xf>
    <xf numFmtId="0" fontId="9" fillId="0" borderId="0" xfId="0" applyFont="1" applyAlignment="1">
      <alignment vertical="center"/>
    </xf>
    <xf numFmtId="10" fontId="12" fillId="14" borderId="22" xfId="1" applyNumberFormat="1" applyFont="1" applyFill="1" applyBorder="1" applyAlignment="1">
      <alignment vertical="center"/>
    </xf>
    <xf numFmtId="49" fontId="12" fillId="14" borderId="27" xfId="1" applyNumberFormat="1" applyFont="1" applyFill="1" applyBorder="1" applyAlignment="1">
      <alignment horizontal="right" vertical="center"/>
    </xf>
    <xf numFmtId="10" fontId="12" fillId="4" borderId="24" xfId="0" applyNumberFormat="1" applyFont="1" applyFill="1" applyBorder="1" applyAlignment="1">
      <alignment horizontal="right" vertical="center"/>
    </xf>
    <xf numFmtId="2" fontId="12" fillId="5" borderId="24" xfId="1" applyNumberFormat="1" applyFont="1" applyFill="1" applyBorder="1" applyAlignment="1">
      <alignment horizontal="right" vertical="center"/>
    </xf>
    <xf numFmtId="2" fontId="12" fillId="14" borderId="26" xfId="1" applyNumberFormat="1" applyFont="1" applyFill="1" applyBorder="1" applyAlignment="1">
      <alignment vertical="center"/>
    </xf>
    <xf numFmtId="2" fontId="12" fillId="5" borderId="27" xfId="1" applyNumberFormat="1" applyFont="1" applyFill="1" applyBorder="1" applyAlignment="1">
      <alignment horizontal="right" vertical="center"/>
    </xf>
    <xf numFmtId="0" fontId="6" fillId="2" borderId="3" xfId="1" applyFont="1" applyFill="1" applyBorder="1" applyAlignment="1">
      <alignment horizontal="center" vertical="center" wrapText="1"/>
    </xf>
    <xf numFmtId="0" fontId="4" fillId="2" borderId="11" xfId="5" applyNumberFormat="1" applyFont="1" applyFill="1" applyBorder="1" applyAlignment="1" applyProtection="1">
      <alignment vertical="center"/>
    </xf>
    <xf numFmtId="0" fontId="0" fillId="0" borderId="0" xfId="0" applyAlignment="1">
      <alignment horizontal="center" vertical="center"/>
    </xf>
    <xf numFmtId="0" fontId="0" fillId="0" borderId="8" xfId="0" applyBorder="1" applyAlignment="1">
      <alignment vertical="center"/>
    </xf>
    <xf numFmtId="0" fontId="0" fillId="0" borderId="10" xfId="0" applyBorder="1" applyAlignment="1">
      <alignment vertical="center"/>
    </xf>
    <xf numFmtId="0" fontId="16" fillId="2" borderId="13" xfId="7" applyFont="1" applyFill="1" applyBorder="1" applyAlignment="1" applyProtection="1">
      <alignment vertical="center"/>
    </xf>
    <xf numFmtId="0" fontId="13" fillId="0" borderId="25" xfId="7" applyNumberFormat="1" applyFont="1" applyFill="1" applyBorder="1" applyAlignment="1" applyProtection="1">
      <alignment horizontal="center" vertical="center"/>
    </xf>
    <xf numFmtId="0" fontId="3" fillId="0" borderId="26" xfId="0" applyFont="1" applyBorder="1" applyAlignment="1">
      <alignment vertical="center"/>
    </xf>
    <xf numFmtId="0" fontId="16" fillId="2" borderId="15" xfId="7" applyFont="1" applyFill="1" applyBorder="1" applyAlignment="1" applyProtection="1">
      <alignment vertical="center"/>
    </xf>
    <xf numFmtId="0" fontId="16" fillId="2" borderId="31" xfId="7" applyFont="1" applyFill="1" applyBorder="1" applyAlignment="1" applyProtection="1">
      <alignment vertical="center"/>
    </xf>
    <xf numFmtId="0" fontId="3" fillId="0" borderId="15" xfId="0" applyFont="1" applyBorder="1" applyAlignment="1">
      <alignment vertical="center"/>
    </xf>
    <xf numFmtId="0" fontId="3" fillId="0" borderId="33" xfId="0" applyFont="1" applyBorder="1" applyAlignment="1">
      <alignment vertical="center"/>
    </xf>
    <xf numFmtId="0" fontId="0" fillId="0" borderId="31" xfId="0" applyBorder="1" applyAlignment="1">
      <alignment vertical="center"/>
    </xf>
    <xf numFmtId="0" fontId="0" fillId="0" borderId="34" xfId="0" applyBorder="1" applyAlignment="1">
      <alignment vertical="center"/>
    </xf>
    <xf numFmtId="0" fontId="0" fillId="0" borderId="19" xfId="0" applyBorder="1" applyAlignment="1">
      <alignment vertical="center"/>
    </xf>
    <xf numFmtId="0" fontId="0" fillId="0" borderId="32" xfId="0" applyBorder="1" applyAlignment="1">
      <alignment vertical="center"/>
    </xf>
    <xf numFmtId="10" fontId="12" fillId="5" borderId="23" xfId="1" applyNumberFormat="1" applyFont="1" applyFill="1" applyBorder="1" applyAlignment="1">
      <alignment horizontal="right" vertical="center"/>
    </xf>
    <xf numFmtId="0" fontId="12" fillId="0" borderId="12" xfId="0" applyFont="1" applyBorder="1" applyAlignment="1">
      <alignment horizontal="center" vertical="center"/>
    </xf>
    <xf numFmtId="0" fontId="12" fillId="0" borderId="13" xfId="0" applyFont="1" applyBorder="1" applyAlignment="1">
      <alignment horizontal="center" vertical="center"/>
    </xf>
    <xf numFmtId="0" fontId="12" fillId="0" borderId="25" xfId="0" applyFont="1" applyBorder="1" applyAlignment="1">
      <alignment horizontal="center" vertical="center"/>
    </xf>
    <xf numFmtId="0" fontId="10" fillId="3" borderId="0" xfId="1" applyFont="1" applyFill="1" applyBorder="1" applyAlignment="1">
      <alignment horizontal="right" vertical="center"/>
    </xf>
    <xf numFmtId="0" fontId="6" fillId="2" borderId="28" xfId="1" applyFont="1" applyFill="1" applyBorder="1" applyAlignment="1">
      <alignment horizontal="center" vertical="center" wrapText="1"/>
    </xf>
    <xf numFmtId="0" fontId="3" fillId="0" borderId="22" xfId="0" applyFont="1" applyBorder="1" applyAlignment="1">
      <alignment vertical="center"/>
    </xf>
    <xf numFmtId="0" fontId="3" fillId="4" borderId="14" xfId="1" applyFont="1" applyFill="1" applyBorder="1" applyAlignment="1">
      <alignment horizontal="center" vertical="center"/>
    </xf>
    <xf numFmtId="0" fontId="3" fillId="5" borderId="14" xfId="1" applyFont="1" applyFill="1" applyBorder="1" applyAlignment="1">
      <alignment horizontal="center" vertical="center"/>
    </xf>
    <xf numFmtId="0" fontId="36" fillId="0" borderId="0" xfId="0" applyFont="1" applyAlignment="1">
      <alignment vertical="center"/>
    </xf>
    <xf numFmtId="0" fontId="33" fillId="0" borderId="23" xfId="0" applyFont="1" applyBorder="1" applyAlignment="1">
      <alignment horizontal="center" vertical="center"/>
    </xf>
    <xf numFmtId="0" fontId="33" fillId="0" borderId="24" xfId="0" applyFont="1" applyBorder="1" applyAlignment="1">
      <alignment horizontal="center" vertical="center"/>
    </xf>
    <xf numFmtId="0" fontId="33" fillId="0" borderId="27" xfId="0" applyFont="1" applyBorder="1" applyAlignment="1">
      <alignment horizontal="center" vertical="center"/>
    </xf>
    <xf numFmtId="0" fontId="16" fillId="0" borderId="30" xfId="7" applyFont="1" applyFill="1" applyBorder="1" applyAlignment="1" applyProtection="1">
      <alignment vertical="center"/>
    </xf>
    <xf numFmtId="174" fontId="12" fillId="14" borderId="28" xfId="1" applyNumberFormat="1" applyFont="1" applyFill="1" applyBorder="1" applyAlignment="1">
      <alignment vertical="center"/>
    </xf>
    <xf numFmtId="174" fontId="12" fillId="14" borderId="5" xfId="1" applyNumberFormat="1" applyFont="1" applyFill="1" applyBorder="1" applyAlignment="1">
      <alignment vertical="center"/>
    </xf>
    <xf numFmtId="174" fontId="12" fillId="14" borderId="3" xfId="1" applyNumberFormat="1" applyFont="1" applyFill="1" applyBorder="1" applyAlignment="1">
      <alignment vertical="center"/>
    </xf>
    <xf numFmtId="0" fontId="33" fillId="0" borderId="16" xfId="0" applyFont="1" applyBorder="1" applyAlignment="1">
      <alignment horizontal="center" vertical="center"/>
    </xf>
    <xf numFmtId="0" fontId="7" fillId="0" borderId="0" xfId="0" applyFont="1" applyBorder="1" applyAlignment="1">
      <alignment vertical="center" wrapText="1"/>
    </xf>
    <xf numFmtId="0" fontId="6" fillId="2" borderId="5"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8" xfId="1" applyFont="1" applyFill="1" applyBorder="1" applyAlignment="1">
      <alignment vertical="center"/>
    </xf>
    <xf numFmtId="0" fontId="6" fillId="2" borderId="38" xfId="1" applyFont="1" applyFill="1" applyBorder="1" applyAlignment="1">
      <alignment vertical="center"/>
    </xf>
    <xf numFmtId="0" fontId="13" fillId="0" borderId="0" xfId="0" applyFont="1" applyFill="1" applyBorder="1" applyAlignment="1">
      <alignment vertical="center"/>
    </xf>
    <xf numFmtId="0" fontId="12" fillId="0" borderId="12" xfId="0" applyFont="1" applyFill="1" applyBorder="1" applyAlignment="1">
      <alignment horizontal="center" vertical="center"/>
    </xf>
    <xf numFmtId="0" fontId="4" fillId="0" borderId="5" xfId="0" applyFont="1" applyBorder="1" applyAlignment="1">
      <alignment horizontal="center" vertical="center"/>
    </xf>
    <xf numFmtId="0" fontId="4" fillId="0" borderId="3" xfId="0" applyFont="1" applyBorder="1" applyAlignment="1">
      <alignment horizontal="center" vertical="center"/>
    </xf>
    <xf numFmtId="0" fontId="4" fillId="0" borderId="28" xfId="0" applyFont="1" applyBorder="1" applyAlignment="1">
      <alignment horizontal="center" vertical="center"/>
    </xf>
    <xf numFmtId="0" fontId="4" fillId="0" borderId="5" xfId="0" applyFont="1" applyBorder="1" applyAlignment="1">
      <alignment horizontal="center" vertical="center" wrapText="1"/>
    </xf>
    <xf numFmtId="0" fontId="6" fillId="15" borderId="1" xfId="1" applyFont="1" applyFill="1" applyBorder="1" applyAlignment="1">
      <alignment horizontal="center" vertical="center"/>
    </xf>
    <xf numFmtId="0" fontId="12" fillId="0" borderId="13" xfId="0" applyFont="1" applyBorder="1" applyAlignment="1">
      <alignment horizontal="center" vertical="center" wrapText="1"/>
    </xf>
    <xf numFmtId="0" fontId="12" fillId="0" borderId="13" xfId="0" applyFont="1" applyFill="1" applyBorder="1" applyAlignment="1">
      <alignment horizontal="center" vertical="center" wrapText="1"/>
    </xf>
    <xf numFmtId="0" fontId="12" fillId="0" borderId="25" xfId="0" applyFont="1" applyFill="1" applyBorder="1" applyAlignment="1">
      <alignment horizontal="center" vertical="center" wrapText="1"/>
    </xf>
    <xf numFmtId="0" fontId="4" fillId="0" borderId="4" xfId="0" applyFont="1" applyBorder="1" applyAlignment="1">
      <alignment horizontal="center" vertical="center"/>
    </xf>
    <xf numFmtId="0" fontId="3" fillId="0" borderId="45" xfId="0" applyFont="1" applyBorder="1" applyAlignment="1">
      <alignment horizontal="center" vertical="center"/>
    </xf>
    <xf numFmtId="0" fontId="3" fillId="0" borderId="22" xfId="0" applyFont="1" applyBorder="1" applyAlignment="1">
      <alignment vertical="center" wrapText="1"/>
    </xf>
    <xf numFmtId="0" fontId="3" fillId="0" borderId="14" xfId="0" applyFont="1" applyBorder="1" applyAlignment="1">
      <alignment vertical="center" wrapText="1"/>
    </xf>
    <xf numFmtId="0" fontId="3" fillId="0" borderId="26" xfId="0" applyFont="1" applyBorder="1" applyAlignment="1">
      <alignment vertical="center" wrapText="1"/>
    </xf>
    <xf numFmtId="49" fontId="13" fillId="0" borderId="0" xfId="7" applyNumberFormat="1" applyFont="1" applyFill="1" applyBorder="1" applyAlignment="1" applyProtection="1">
      <alignment horizontal="left" vertical="center" wrapText="1"/>
    </xf>
    <xf numFmtId="0" fontId="35" fillId="0" borderId="14" xfId="0" applyFont="1" applyFill="1" applyBorder="1" applyAlignment="1">
      <alignment horizontal="center" vertical="center" wrapText="1"/>
    </xf>
    <xf numFmtId="49" fontId="12" fillId="14" borderId="22" xfId="1" applyNumberFormat="1" applyFont="1" applyFill="1" applyBorder="1" applyAlignment="1">
      <alignment horizontal="left" vertical="center"/>
    </xf>
    <xf numFmtId="49" fontId="12" fillId="14" borderId="14" xfId="1" applyNumberFormat="1" applyFont="1" applyFill="1" applyBorder="1" applyAlignment="1">
      <alignment horizontal="left" vertical="center"/>
    </xf>
    <xf numFmtId="49" fontId="12" fillId="14" borderId="26" xfId="1" applyNumberFormat="1" applyFont="1" applyFill="1" applyBorder="1" applyAlignment="1">
      <alignment horizontal="left" vertical="center"/>
    </xf>
    <xf numFmtId="0" fontId="35" fillId="2" borderId="6" xfId="5" applyFont="1" applyFill="1" applyBorder="1" applyAlignment="1" applyProtection="1">
      <alignment horizontal="center" vertical="center" wrapText="1"/>
    </xf>
    <xf numFmtId="0" fontId="5" fillId="0" borderId="32" xfId="0" applyFont="1" applyBorder="1" applyAlignment="1">
      <alignment horizontal="left" vertical="center" wrapText="1"/>
    </xf>
    <xf numFmtId="0" fontId="16" fillId="15" borderId="19" xfId="7" applyFont="1" applyFill="1" applyBorder="1" applyAlignment="1" applyProtection="1">
      <alignment vertical="center"/>
    </xf>
    <xf numFmtId="0" fontId="16" fillId="15" borderId="31" xfId="7" applyFont="1" applyFill="1" applyBorder="1" applyAlignment="1" applyProtection="1">
      <alignment vertical="center"/>
    </xf>
    <xf numFmtId="0" fontId="13" fillId="15" borderId="13" xfId="7" applyFont="1" applyFill="1" applyBorder="1" applyAlignment="1" applyProtection="1">
      <alignment horizontal="center" vertical="center"/>
    </xf>
    <xf numFmtId="0" fontId="13" fillId="15" borderId="15" xfId="7" applyFont="1" applyFill="1" applyBorder="1" applyAlignment="1" applyProtection="1">
      <alignment vertical="center"/>
    </xf>
    <xf numFmtId="2" fontId="12" fillId="14" borderId="36" xfId="1" applyNumberFormat="1" applyFont="1" applyFill="1" applyBorder="1" applyAlignment="1">
      <alignment vertical="center"/>
    </xf>
    <xf numFmtId="2" fontId="12" fillId="4" borderId="36" xfId="1" applyNumberFormat="1" applyFont="1" applyFill="1" applyBorder="1" applyAlignment="1">
      <alignment horizontal="right" vertical="center"/>
    </xf>
    <xf numFmtId="10" fontId="12" fillId="4" borderId="36" xfId="0" applyNumberFormat="1" applyFont="1" applyFill="1" applyBorder="1" applyAlignment="1">
      <alignment horizontal="right" vertical="center"/>
    </xf>
    <xf numFmtId="49" fontId="12" fillId="4" borderId="37" xfId="0" applyNumberFormat="1" applyFont="1" applyFill="1" applyBorder="1" applyAlignment="1">
      <alignment horizontal="right" vertical="center" wrapText="1"/>
    </xf>
    <xf numFmtId="0" fontId="35" fillId="0" borderId="23" xfId="0" applyFont="1" applyBorder="1" applyAlignment="1">
      <alignment horizontal="center" vertical="center" wrapText="1"/>
    </xf>
    <xf numFmtId="0" fontId="35" fillId="0" borderId="24" xfId="0" applyFont="1" applyBorder="1" applyAlignment="1">
      <alignment horizontal="center" vertical="center" wrapText="1"/>
    </xf>
    <xf numFmtId="0" fontId="0" fillId="0" borderId="32" xfId="0" applyBorder="1" applyAlignment="1">
      <alignment horizontal="left" vertical="center"/>
    </xf>
    <xf numFmtId="0" fontId="5" fillId="0" borderId="34" xfId="0" applyFont="1" applyBorder="1" applyAlignment="1">
      <alignment horizontal="left" vertical="center" wrapText="1"/>
    </xf>
    <xf numFmtId="0" fontId="13" fillId="15" borderId="33" xfId="7" applyFont="1" applyFill="1" applyBorder="1" applyAlignment="1" applyProtection="1">
      <alignment horizontal="left" vertical="center"/>
    </xf>
    <xf numFmtId="0" fontId="3" fillId="0" borderId="51" xfId="0" applyFont="1" applyBorder="1" applyAlignment="1">
      <alignment horizontal="center" vertical="center"/>
    </xf>
    <xf numFmtId="0" fontId="4" fillId="0" borderId="11" xfId="0" applyFont="1" applyBorder="1" applyAlignment="1">
      <alignment horizontal="center" vertical="center"/>
    </xf>
    <xf numFmtId="0" fontId="6" fillId="2" borderId="3" xfId="1" applyFont="1" applyFill="1" applyBorder="1" applyAlignment="1">
      <alignment vertical="center" wrapText="1"/>
    </xf>
    <xf numFmtId="0" fontId="16" fillId="2" borderId="17" xfId="7" applyFont="1" applyFill="1" applyBorder="1" applyAlignment="1" applyProtection="1">
      <alignment horizontal="center" vertical="center"/>
    </xf>
    <xf numFmtId="0" fontId="13" fillId="15" borderId="19" xfId="7" applyFont="1" applyFill="1" applyBorder="1" applyAlignment="1" applyProtection="1">
      <alignment vertical="center"/>
    </xf>
    <xf numFmtId="174" fontId="12" fillId="14" borderId="27" xfId="1" applyNumberFormat="1" applyFont="1" applyFill="1" applyBorder="1" applyAlignment="1">
      <alignment horizontal="right" vertical="center"/>
    </xf>
    <xf numFmtId="0" fontId="10" fillId="3" borderId="0" xfId="5" applyFont="1" applyFill="1" applyBorder="1" applyAlignment="1">
      <alignment vertical="center"/>
    </xf>
    <xf numFmtId="0" fontId="2" fillId="15" borderId="0" xfId="1" applyFill="1" applyAlignment="1" applyProtection="1">
      <alignment vertical="center"/>
    </xf>
    <xf numFmtId="0" fontId="2" fillId="15" borderId="0" xfId="5" applyFill="1" applyAlignment="1">
      <alignment vertical="center"/>
    </xf>
    <xf numFmtId="0" fontId="6" fillId="2" borderId="5" xfId="5" applyFont="1" applyFill="1" applyBorder="1" applyAlignment="1">
      <alignment horizontal="center" vertical="center" wrapText="1"/>
    </xf>
    <xf numFmtId="0" fontId="6" fillId="2" borderId="5" xfId="5" applyFont="1" applyFill="1" applyBorder="1" applyAlignment="1">
      <alignment horizontal="center" vertical="center"/>
    </xf>
    <xf numFmtId="0" fontId="6" fillId="2" borderId="3" xfId="5" applyFont="1" applyFill="1" applyBorder="1" applyAlignment="1">
      <alignment horizontal="center" vertical="center"/>
    </xf>
    <xf numFmtId="0" fontId="6" fillId="2" borderId="4" xfId="5" applyFont="1" applyFill="1" applyBorder="1" applyAlignment="1">
      <alignment horizontal="center" vertical="center"/>
    </xf>
    <xf numFmtId="0" fontId="6" fillId="2" borderId="28" xfId="5" applyFont="1" applyFill="1" applyBorder="1" applyAlignment="1">
      <alignment horizontal="center" vertical="center"/>
    </xf>
    <xf numFmtId="0" fontId="6" fillId="2" borderId="3" xfId="5" applyFont="1" applyFill="1" applyBorder="1" applyAlignment="1">
      <alignment vertical="center"/>
    </xf>
    <xf numFmtId="174" fontId="12" fillId="15" borderId="0" xfId="5" applyNumberFormat="1" applyFont="1" applyFill="1" applyBorder="1" applyAlignment="1">
      <alignment vertical="center"/>
    </xf>
    <xf numFmtId="164" fontId="2" fillId="15" borderId="0" xfId="2574" applyFill="1" applyBorder="1">
      <alignment vertical="top"/>
    </xf>
    <xf numFmtId="0" fontId="12" fillId="0" borderId="28" xfId="5" applyFont="1" applyBorder="1" applyAlignment="1">
      <alignment horizontal="center" vertical="center"/>
    </xf>
    <xf numFmtId="0" fontId="3" fillId="0" borderId="5" xfId="5" applyFont="1" applyBorder="1" applyAlignment="1">
      <alignment vertical="center"/>
    </xf>
    <xf numFmtId="0" fontId="33" fillId="15" borderId="5" xfId="5" applyFont="1" applyFill="1" applyBorder="1" applyAlignment="1">
      <alignment horizontal="center" vertical="center"/>
    </xf>
    <xf numFmtId="0" fontId="33" fillId="0" borderId="5" xfId="5" applyFont="1" applyBorder="1" applyAlignment="1">
      <alignment horizontal="center" vertical="center"/>
    </xf>
    <xf numFmtId="0" fontId="33" fillId="0" borderId="3" xfId="5" applyFont="1" applyBorder="1" applyAlignment="1">
      <alignment horizontal="center" vertical="center"/>
    </xf>
    <xf numFmtId="0" fontId="12" fillId="15" borderId="0" xfId="5" applyFont="1" applyFill="1" applyBorder="1" applyAlignment="1">
      <alignment horizontal="center" vertical="center"/>
    </xf>
    <xf numFmtId="0" fontId="3" fillId="15" borderId="0" xfId="5" applyFont="1" applyFill="1" applyBorder="1" applyAlignment="1">
      <alignment vertical="center"/>
    </xf>
    <xf numFmtId="0" fontId="33" fillId="15" borderId="0" xfId="5" applyFont="1" applyFill="1" applyBorder="1" applyAlignment="1">
      <alignment horizontal="center" vertical="center"/>
    </xf>
    <xf numFmtId="0" fontId="13" fillId="15" borderId="0" xfId="6" applyFont="1" applyFill="1" applyAlignment="1">
      <alignment vertical="center"/>
    </xf>
    <xf numFmtId="0" fontId="3" fillId="15" borderId="0" xfId="5" applyFont="1" applyFill="1" applyBorder="1" applyAlignment="1">
      <alignment horizontal="left" vertical="center"/>
    </xf>
    <xf numFmtId="0" fontId="13" fillId="15" borderId="0" xfId="6" applyFill="1" applyAlignment="1">
      <alignment vertical="center"/>
    </xf>
    <xf numFmtId="0" fontId="4" fillId="15" borderId="0" xfId="5" applyNumberFormat="1" applyFont="1" applyFill="1" applyBorder="1" applyAlignment="1" applyProtection="1">
      <alignment vertical="center"/>
    </xf>
    <xf numFmtId="0" fontId="37" fillId="15" borderId="0" xfId="7" applyFont="1" applyFill="1" applyBorder="1" applyAlignment="1" applyProtection="1">
      <alignment horizontal="left" vertical="center"/>
    </xf>
    <xf numFmtId="0" fontId="37" fillId="15" borderId="0" xfId="7" applyFont="1" applyFill="1" applyBorder="1" applyAlignment="1" applyProtection="1">
      <alignment vertical="center"/>
    </xf>
    <xf numFmtId="0" fontId="38" fillId="15" borderId="0" xfId="5" applyNumberFormat="1" applyFont="1" applyFill="1" applyBorder="1" applyAlignment="1" applyProtection="1">
      <alignment horizontal="center" vertical="center"/>
    </xf>
    <xf numFmtId="0" fontId="16" fillId="0" borderId="12" xfId="7" applyFont="1" applyFill="1" applyBorder="1" applyAlignment="1" applyProtection="1">
      <alignment horizontal="center" vertical="top"/>
    </xf>
    <xf numFmtId="0" fontId="16" fillId="2" borderId="17" xfId="7" applyFont="1" applyFill="1" applyBorder="1" applyAlignment="1" applyProtection="1">
      <alignment horizontal="center" vertical="top"/>
    </xf>
    <xf numFmtId="0" fontId="16" fillId="2" borderId="19" xfId="7" applyFont="1" applyFill="1" applyBorder="1" applyAlignment="1" applyProtection="1">
      <alignment vertical="top"/>
    </xf>
    <xf numFmtId="0" fontId="16" fillId="2" borderId="31" xfId="7" applyFont="1" applyFill="1" applyBorder="1" applyAlignment="1" applyProtection="1">
      <alignment vertical="top"/>
    </xf>
    <xf numFmtId="0" fontId="13" fillId="0" borderId="25" xfId="7" applyNumberFormat="1" applyFont="1" applyFill="1" applyBorder="1" applyAlignment="1" applyProtection="1">
      <alignment horizontal="center" vertical="top"/>
    </xf>
    <xf numFmtId="0" fontId="13" fillId="15" borderId="0" xfId="0" applyFont="1" applyFill="1" applyBorder="1" applyAlignment="1">
      <alignment vertical="center"/>
    </xf>
    <xf numFmtId="0" fontId="13" fillId="15" borderId="0" xfId="0" applyFont="1" applyFill="1" applyBorder="1" applyAlignment="1">
      <alignment vertical="center" wrapText="1"/>
    </xf>
    <xf numFmtId="0" fontId="36" fillId="15" borderId="0" xfId="0" applyFont="1" applyFill="1" applyAlignment="1">
      <alignment vertical="center"/>
    </xf>
    <xf numFmtId="0" fontId="0" fillId="15" borderId="0" xfId="0" applyFill="1"/>
    <xf numFmtId="0" fontId="2" fillId="15" borderId="0" xfId="32" applyFill="1" applyProtection="1"/>
    <xf numFmtId="0" fontId="0" fillId="15" borderId="0" xfId="32" applyFont="1" applyFill="1" applyProtection="1"/>
    <xf numFmtId="0" fontId="36" fillId="15" borderId="0" xfId="0" applyFont="1" applyFill="1"/>
    <xf numFmtId="0" fontId="16" fillId="0" borderId="42" xfId="7" applyFont="1" applyFill="1" applyBorder="1" applyAlignment="1" applyProtection="1">
      <alignment horizontal="center" vertical="center"/>
    </xf>
    <xf numFmtId="176" fontId="12" fillId="14" borderId="35" xfId="1" applyNumberFormat="1" applyFont="1" applyFill="1" applyBorder="1" applyAlignment="1">
      <alignment horizontal="right" vertical="center"/>
    </xf>
    <xf numFmtId="176" fontId="12" fillId="14" borderId="36" xfId="1" applyNumberFormat="1" applyFont="1" applyFill="1" applyBorder="1" applyAlignment="1">
      <alignment horizontal="right" vertical="center"/>
    </xf>
    <xf numFmtId="176" fontId="12" fillId="14" borderId="14" xfId="1" applyNumberFormat="1" applyFont="1" applyFill="1" applyBorder="1" applyAlignment="1">
      <alignment horizontal="right" vertical="center"/>
    </xf>
    <xf numFmtId="176" fontId="12" fillId="14" borderId="37" xfId="1" applyNumberFormat="1" applyFont="1" applyFill="1" applyBorder="1" applyAlignment="1">
      <alignment horizontal="right" vertical="center"/>
    </xf>
    <xf numFmtId="176" fontId="12" fillId="14" borderId="26" xfId="1" applyNumberFormat="1" applyFont="1" applyFill="1" applyBorder="1" applyAlignment="1">
      <alignment horizontal="right" vertical="center"/>
    </xf>
    <xf numFmtId="10" fontId="12" fillId="4" borderId="35" xfId="0" applyNumberFormat="1" applyFont="1" applyFill="1" applyBorder="1" applyAlignment="1">
      <alignment horizontal="right" vertical="center"/>
    </xf>
    <xf numFmtId="2" fontId="12" fillId="4" borderId="55" xfId="0" applyNumberFormat="1" applyFont="1" applyFill="1" applyBorder="1" applyAlignment="1">
      <alignment horizontal="right" vertical="center"/>
    </xf>
    <xf numFmtId="2" fontId="12" fillId="15" borderId="6" xfId="0" applyNumberFormat="1" applyFont="1" applyFill="1" applyBorder="1" applyAlignment="1">
      <alignment horizontal="right" vertical="center"/>
    </xf>
    <xf numFmtId="2" fontId="12" fillId="14" borderId="37" xfId="1" applyNumberFormat="1" applyFont="1" applyFill="1" applyBorder="1" applyAlignment="1">
      <alignment vertical="center"/>
    </xf>
    <xf numFmtId="2" fontId="12" fillId="4" borderId="57" xfId="0" applyNumberFormat="1" applyFont="1" applyFill="1" applyBorder="1" applyAlignment="1">
      <alignment horizontal="right" vertical="center"/>
    </xf>
    <xf numFmtId="2" fontId="12" fillId="15" borderId="56" xfId="0" applyNumberFormat="1" applyFont="1" applyFill="1" applyBorder="1" applyAlignment="1">
      <alignment horizontal="right" vertical="center"/>
    </xf>
    <xf numFmtId="2" fontId="12" fillId="15" borderId="11" xfId="0" applyNumberFormat="1" applyFont="1" applyFill="1" applyBorder="1" applyAlignment="1">
      <alignment horizontal="right" vertical="center"/>
    </xf>
    <xf numFmtId="2" fontId="12" fillId="4" borderId="1" xfId="0" applyNumberFormat="1" applyFont="1" applyFill="1" applyBorder="1" applyAlignment="1">
      <alignment horizontal="right" vertical="center"/>
    </xf>
    <xf numFmtId="2" fontId="12" fillId="4" borderId="58" xfId="0" applyNumberFormat="1" applyFont="1" applyFill="1" applyBorder="1" applyAlignment="1">
      <alignment horizontal="right" vertical="center"/>
    </xf>
    <xf numFmtId="2" fontId="12" fillId="15" borderId="60" xfId="0" applyNumberFormat="1" applyFont="1" applyFill="1" applyBorder="1" applyAlignment="1">
      <alignment horizontal="right" vertical="center"/>
    </xf>
    <xf numFmtId="10" fontId="12" fillId="15" borderId="59" xfId="0" applyNumberFormat="1" applyFont="1" applyFill="1" applyBorder="1" applyAlignment="1">
      <alignment horizontal="right" vertical="center"/>
    </xf>
    <xf numFmtId="0" fontId="5" fillId="0" borderId="19" xfId="0" applyFont="1" applyBorder="1" applyAlignment="1">
      <alignment vertical="center"/>
    </xf>
    <xf numFmtId="0" fontId="5" fillId="0" borderId="32" xfId="0" applyFont="1" applyBorder="1" applyAlignment="1">
      <alignment vertical="center"/>
    </xf>
    <xf numFmtId="0" fontId="35" fillId="0" borderId="27" xfId="0" quotePrefix="1" applyFont="1" applyBorder="1" applyAlignment="1">
      <alignment horizontal="center" vertical="center" wrapText="1"/>
    </xf>
    <xf numFmtId="0" fontId="6" fillId="2" borderId="61" xfId="1" applyFont="1" applyFill="1" applyBorder="1" applyAlignment="1">
      <alignment horizontal="center" vertical="center"/>
    </xf>
    <xf numFmtId="0" fontId="33" fillId="0" borderId="15" xfId="0" applyFont="1" applyBorder="1" applyAlignment="1">
      <alignment horizontal="center" vertical="center"/>
    </xf>
    <xf numFmtId="0" fontId="33" fillId="0" borderId="33" xfId="0" applyFont="1" applyBorder="1" applyAlignment="1">
      <alignment horizontal="center" vertical="center"/>
    </xf>
    <xf numFmtId="0" fontId="33" fillId="0" borderId="7" xfId="0" applyFont="1" applyBorder="1" applyAlignment="1">
      <alignment horizontal="center" vertical="center"/>
    </xf>
    <xf numFmtId="0" fontId="33" fillId="0" borderId="53" xfId="0" applyFont="1" applyBorder="1" applyAlignment="1">
      <alignment horizontal="center" vertical="center"/>
    </xf>
    <xf numFmtId="0" fontId="3" fillId="0" borderId="0" xfId="0" applyFont="1" applyBorder="1" applyAlignment="1">
      <alignment horizontal="left" vertical="center"/>
    </xf>
    <xf numFmtId="0" fontId="0" fillId="15" borderId="0" xfId="0" applyFill="1" applyAlignment="1">
      <alignment horizontal="left" vertical="center"/>
    </xf>
    <xf numFmtId="0" fontId="39" fillId="15" borderId="0" xfId="0" applyFont="1" applyFill="1" applyAlignment="1">
      <alignment horizontal="left" vertical="center"/>
    </xf>
    <xf numFmtId="0" fontId="0" fillId="16" borderId="0" xfId="0" applyFill="1" applyAlignment="1">
      <alignment vertical="center"/>
    </xf>
    <xf numFmtId="0" fontId="40" fillId="4" borderId="0" xfId="1" quotePrefix="1" applyFont="1" applyFill="1" applyBorder="1" applyAlignment="1">
      <alignment horizontal="center" vertical="center"/>
    </xf>
    <xf numFmtId="174" fontId="12" fillId="14" borderId="23" xfId="1" applyNumberFormat="1" applyFont="1" applyFill="1" applyBorder="1" applyAlignment="1">
      <alignment horizontal="right" vertical="center"/>
    </xf>
    <xf numFmtId="174" fontId="12" fillId="14" borderId="24" xfId="1" applyNumberFormat="1" applyFont="1" applyFill="1" applyBorder="1" applyAlignment="1">
      <alignment horizontal="right" vertical="center"/>
    </xf>
    <xf numFmtId="174" fontId="12" fillId="4" borderId="37" xfId="1" applyNumberFormat="1" applyFont="1" applyFill="1" applyBorder="1" applyAlignment="1">
      <alignment horizontal="right" vertical="center"/>
    </xf>
    <xf numFmtId="173" fontId="14" fillId="14" borderId="22" xfId="0" applyNumberFormat="1" applyFont="1" applyFill="1" applyBorder="1" applyAlignment="1">
      <alignment horizontal="right" vertical="center" wrapText="1"/>
    </xf>
    <xf numFmtId="173" fontId="12" fillId="5" borderId="23" xfId="1" applyNumberFormat="1" applyFont="1" applyFill="1" applyBorder="1" applyAlignment="1">
      <alignment horizontal="right" vertical="center"/>
    </xf>
    <xf numFmtId="173" fontId="14" fillId="4" borderId="14" xfId="0" applyNumberFormat="1" applyFont="1" applyFill="1" applyBorder="1" applyAlignment="1">
      <alignment horizontal="right" vertical="center" wrapText="1"/>
    </xf>
    <xf numFmtId="173" fontId="14" fillId="14" borderId="14" xfId="0" applyNumberFormat="1" applyFont="1" applyFill="1" applyBorder="1" applyAlignment="1">
      <alignment horizontal="right" vertical="center" wrapText="1"/>
    </xf>
    <xf numFmtId="173" fontId="12" fillId="5" borderId="24" xfId="1" applyNumberFormat="1" applyFont="1" applyFill="1" applyBorder="1" applyAlignment="1">
      <alignment horizontal="right" vertical="center"/>
    </xf>
    <xf numFmtId="173" fontId="14" fillId="4" borderId="26" xfId="0" applyNumberFormat="1" applyFont="1" applyFill="1" applyBorder="1" applyAlignment="1">
      <alignment horizontal="right" vertical="center" wrapText="1"/>
    </xf>
    <xf numFmtId="173" fontId="14" fillId="14" borderId="26" xfId="0" applyNumberFormat="1" applyFont="1" applyFill="1" applyBorder="1" applyAlignment="1">
      <alignment horizontal="right" vertical="center" wrapText="1"/>
    </xf>
    <xf numFmtId="173" fontId="12" fillId="5" borderId="27" xfId="1" applyNumberFormat="1" applyFont="1" applyFill="1" applyBorder="1" applyAlignment="1">
      <alignment horizontal="right" vertical="center"/>
    </xf>
    <xf numFmtId="174" fontId="12" fillId="4" borderId="28" xfId="0" applyNumberFormat="1" applyFont="1" applyFill="1" applyBorder="1" applyAlignment="1">
      <alignment horizontal="right" vertical="center" wrapText="1"/>
    </xf>
    <xf numFmtId="174" fontId="12" fillId="4" borderId="5" xfId="0" applyNumberFormat="1" applyFont="1" applyFill="1" applyBorder="1" applyAlignment="1">
      <alignment horizontal="right" vertical="center" wrapText="1"/>
    </xf>
    <xf numFmtId="174" fontId="12" fillId="4" borderId="3" xfId="0" applyNumberFormat="1" applyFont="1" applyFill="1" applyBorder="1" applyAlignment="1">
      <alignment horizontal="right" vertical="center" wrapText="1"/>
    </xf>
    <xf numFmtId="0" fontId="41" fillId="0" borderId="0" xfId="0" applyFont="1" applyBorder="1" applyAlignment="1">
      <alignment vertical="center" wrapText="1"/>
    </xf>
    <xf numFmtId="0" fontId="12" fillId="0" borderId="0" xfId="0" applyFont="1" applyAlignment="1">
      <alignment vertical="center"/>
    </xf>
    <xf numFmtId="0" fontId="41" fillId="0" borderId="0" xfId="0" applyFont="1" applyAlignment="1">
      <alignment vertical="center"/>
    </xf>
    <xf numFmtId="9" fontId="12" fillId="5" borderId="23" xfId="2737" applyFont="1" applyFill="1" applyBorder="1" applyAlignment="1">
      <alignment horizontal="right" vertical="center"/>
    </xf>
    <xf numFmtId="9" fontId="12" fillId="5" borderId="24" xfId="2737" applyFont="1" applyFill="1" applyBorder="1" applyAlignment="1">
      <alignment horizontal="right" vertical="center"/>
    </xf>
    <xf numFmtId="9" fontId="12" fillId="5" borderId="24" xfId="2737" quotePrefix="1" applyFont="1" applyFill="1" applyBorder="1" applyAlignment="1">
      <alignment horizontal="right" vertical="center"/>
    </xf>
    <xf numFmtId="9" fontId="12" fillId="5" borderId="27" xfId="2737" applyFont="1" applyFill="1" applyBorder="1" applyAlignment="1">
      <alignment horizontal="right" vertical="center"/>
    </xf>
    <xf numFmtId="0" fontId="6" fillId="2" borderId="4" xfId="0" applyFont="1" applyFill="1" applyBorder="1" applyAlignment="1">
      <alignment horizontal="center" vertical="center" wrapText="1"/>
    </xf>
    <xf numFmtId="0" fontId="12" fillId="0" borderId="64" xfId="0" applyFont="1" applyBorder="1" applyAlignment="1">
      <alignment horizontal="center" vertical="center" wrapText="1"/>
    </xf>
    <xf numFmtId="0" fontId="6" fillId="2" borderId="3" xfId="1" applyFont="1" applyFill="1" applyBorder="1" applyAlignment="1">
      <alignment horizontal="left" vertical="center"/>
    </xf>
    <xf numFmtId="0" fontId="6" fillId="2" borderId="6" xfId="1" applyFont="1" applyFill="1" applyBorder="1" applyAlignment="1">
      <alignment horizontal="center" vertical="center" wrapText="1"/>
    </xf>
    <xf numFmtId="1" fontId="12" fillId="14" borderId="4" xfId="78" applyNumberFormat="1" applyFont="1" applyFill="1" applyBorder="1" applyAlignment="1">
      <alignment horizontal="right" vertical="center"/>
    </xf>
    <xf numFmtId="1" fontId="12" fillId="14" borderId="5" xfId="78" applyNumberFormat="1" applyFont="1" applyFill="1" applyBorder="1" applyAlignment="1">
      <alignment horizontal="right" vertical="center"/>
    </xf>
    <xf numFmtId="1" fontId="12" fillId="14" borderId="3" xfId="78" applyNumberFormat="1" applyFont="1" applyFill="1" applyBorder="1" applyAlignment="1">
      <alignment horizontal="right" vertical="center"/>
    </xf>
    <xf numFmtId="0" fontId="12" fillId="14" borderId="12" xfId="1" applyFont="1" applyFill="1" applyBorder="1" applyAlignment="1">
      <alignment horizontal="right" vertical="center"/>
    </xf>
    <xf numFmtId="0" fontId="12" fillId="14" borderId="22" xfId="1" applyFont="1" applyFill="1" applyBorder="1" applyAlignment="1">
      <alignment horizontal="right" vertical="center"/>
    </xf>
    <xf numFmtId="0" fontId="12" fillId="14" borderId="13" xfId="1" applyFont="1" applyFill="1" applyBorder="1" applyAlignment="1">
      <alignment horizontal="right" vertical="center"/>
    </xf>
    <xf numFmtId="0" fontId="12" fillId="14" borderId="14" xfId="1" applyFont="1" applyFill="1" applyBorder="1" applyAlignment="1">
      <alignment horizontal="right" vertical="center"/>
    </xf>
    <xf numFmtId="174" fontId="12" fillId="14" borderId="30" xfId="1" applyNumberFormat="1" applyFont="1" applyFill="1" applyBorder="1" applyAlignment="1">
      <alignment horizontal="right" vertical="center"/>
    </xf>
    <xf numFmtId="174" fontId="12" fillId="14" borderId="31" xfId="1" applyNumberFormat="1" applyFont="1" applyFill="1" applyBorder="1" applyAlignment="1">
      <alignment horizontal="right" vertical="center"/>
    </xf>
    <xf numFmtId="174" fontId="12" fillId="14" borderId="34" xfId="1" applyNumberFormat="1" applyFont="1" applyFill="1" applyBorder="1" applyAlignment="1">
      <alignment horizontal="right" vertical="center"/>
    </xf>
    <xf numFmtId="49" fontId="14" fillId="4" borderId="22" xfId="0" applyNumberFormat="1" applyFont="1" applyFill="1" applyBorder="1" applyAlignment="1">
      <alignment horizontal="left" vertical="center" wrapText="1"/>
    </xf>
    <xf numFmtId="0" fontId="14" fillId="4" borderId="22" xfId="0" applyNumberFormat="1" applyFont="1" applyFill="1" applyBorder="1" applyAlignment="1">
      <alignment horizontal="left" vertical="center" wrapText="1"/>
    </xf>
    <xf numFmtId="49" fontId="14" fillId="4" borderId="14" xfId="0" applyNumberFormat="1" applyFont="1" applyFill="1" applyBorder="1" applyAlignment="1">
      <alignment horizontal="left" vertical="center" wrapText="1"/>
    </xf>
    <xf numFmtId="0" fontId="14" fillId="4" borderId="14" xfId="0" applyNumberFormat="1" applyFont="1" applyFill="1" applyBorder="1" applyAlignment="1">
      <alignment horizontal="left" vertical="center" wrapText="1"/>
    </xf>
    <xf numFmtId="49" fontId="14" fillId="4" borderId="26" xfId="0" applyNumberFormat="1" applyFont="1" applyFill="1" applyBorder="1" applyAlignment="1">
      <alignment horizontal="left" vertical="center" wrapText="1"/>
    </xf>
    <xf numFmtId="0" fontId="14" fillId="4" borderId="26" xfId="0" applyNumberFormat="1" applyFont="1" applyFill="1" applyBorder="1" applyAlignment="1">
      <alignment horizontal="left" vertical="center" wrapText="1"/>
    </xf>
    <xf numFmtId="0" fontId="14" fillId="4" borderId="22" xfId="0" applyFont="1" applyFill="1" applyBorder="1" applyAlignment="1">
      <alignment horizontal="center" vertical="center" wrapText="1"/>
    </xf>
    <xf numFmtId="0" fontId="14" fillId="14" borderId="22" xfId="0" applyFont="1" applyFill="1" applyBorder="1" applyAlignment="1">
      <alignment horizontal="center" vertical="center" wrapText="1"/>
    </xf>
    <xf numFmtId="0" fontId="14" fillId="4" borderId="14" xfId="0" applyFont="1" applyFill="1" applyBorder="1" applyAlignment="1">
      <alignment horizontal="center" vertical="center" wrapText="1"/>
    </xf>
    <xf numFmtId="0" fontId="14" fillId="14" borderId="14" xfId="0" applyFont="1" applyFill="1" applyBorder="1" applyAlignment="1">
      <alignment horizontal="center" vertical="center" wrapText="1"/>
    </xf>
    <xf numFmtId="0" fontId="14" fillId="4" borderId="26" xfId="0" applyFont="1" applyFill="1" applyBorder="1" applyAlignment="1">
      <alignment horizontal="center" vertical="center" wrapText="1"/>
    </xf>
    <xf numFmtId="0" fontId="14" fillId="14" borderId="26" xfId="0" applyFont="1" applyFill="1" applyBorder="1" applyAlignment="1">
      <alignment horizontal="center" vertical="center" wrapText="1"/>
    </xf>
    <xf numFmtId="174" fontId="12" fillId="14" borderId="35" xfId="1" applyNumberFormat="1" applyFont="1" applyFill="1" applyBorder="1" applyAlignment="1">
      <alignment horizontal="right" vertical="center"/>
    </xf>
    <xf numFmtId="174" fontId="12" fillId="14" borderId="36" xfId="1" applyNumberFormat="1" applyFont="1" applyFill="1" applyBorder="1" applyAlignment="1">
      <alignment horizontal="right" vertical="center"/>
    </xf>
    <xf numFmtId="2" fontId="12" fillId="14" borderId="36" xfId="1" applyNumberFormat="1" applyFont="1" applyFill="1" applyBorder="1" applyAlignment="1">
      <alignment horizontal="right" vertical="center"/>
    </xf>
    <xf numFmtId="175" fontId="12" fillId="14" borderId="36" xfId="1" applyNumberFormat="1" applyFont="1" applyFill="1" applyBorder="1" applyAlignment="1">
      <alignment horizontal="right" vertical="center"/>
    </xf>
    <xf numFmtId="10" fontId="12" fillId="4" borderId="36" xfId="2737" applyNumberFormat="1" applyFont="1" applyFill="1" applyBorder="1" applyAlignment="1">
      <alignment horizontal="right" vertical="center"/>
    </xf>
    <xf numFmtId="10" fontId="12" fillId="4" borderId="24" xfId="2737" applyNumberFormat="1" applyFont="1" applyFill="1" applyBorder="1" applyAlignment="1">
      <alignment horizontal="right" vertical="center"/>
    </xf>
    <xf numFmtId="0" fontId="42" fillId="15" borderId="0" xfId="0" applyFont="1" applyFill="1" applyAlignment="1">
      <alignment horizontal="left" vertical="center"/>
    </xf>
    <xf numFmtId="174" fontId="12" fillId="15" borderId="1" xfId="1" applyNumberFormat="1" applyFont="1" applyFill="1" applyBorder="1" applyAlignment="1">
      <alignment horizontal="right" vertical="center"/>
    </xf>
    <xf numFmtId="174" fontId="12" fillId="15" borderId="58" xfId="1" applyNumberFormat="1" applyFont="1" applyFill="1" applyBorder="1" applyAlignment="1">
      <alignment horizontal="right" vertical="center"/>
    </xf>
    <xf numFmtId="0" fontId="12" fillId="15" borderId="66" xfId="0" applyNumberFormat="1" applyFont="1" applyFill="1" applyBorder="1" applyAlignment="1">
      <alignment horizontal="right" vertical="center" wrapText="1"/>
    </xf>
    <xf numFmtId="10" fontId="12" fillId="15" borderId="1" xfId="0" applyNumberFormat="1" applyFont="1" applyFill="1" applyBorder="1" applyAlignment="1">
      <alignment horizontal="right" vertical="center"/>
    </xf>
    <xf numFmtId="10" fontId="12" fillId="15" borderId="1" xfId="2737" applyNumberFormat="1" applyFont="1" applyFill="1" applyBorder="1" applyAlignment="1">
      <alignment horizontal="right" vertical="center"/>
    </xf>
    <xf numFmtId="49" fontId="12" fillId="15" borderId="1" xfId="1" applyNumberFormat="1" applyFont="1" applyFill="1" applyBorder="1" applyAlignment="1">
      <alignment horizontal="right" vertical="center"/>
    </xf>
    <xf numFmtId="2" fontId="12" fillId="14" borderId="15" xfId="1" applyNumberFormat="1" applyFont="1" applyFill="1" applyBorder="1" applyAlignment="1">
      <alignment horizontal="right" vertical="center"/>
    </xf>
    <xf numFmtId="10" fontId="12" fillId="5" borderId="23" xfId="2737" applyNumberFormat="1" applyFont="1" applyFill="1" applyBorder="1" applyAlignment="1">
      <alignment horizontal="right" vertical="center"/>
    </xf>
    <xf numFmtId="177" fontId="12" fillId="5" borderId="24" xfId="2737" applyNumberFormat="1" applyFont="1" applyFill="1" applyBorder="1" applyAlignment="1">
      <alignment horizontal="right" vertical="center"/>
    </xf>
    <xf numFmtId="10" fontId="12" fillId="5" borderId="27" xfId="2737" applyNumberFormat="1" applyFont="1" applyFill="1" applyBorder="1" applyAlignment="1">
      <alignment horizontal="right" vertical="center"/>
    </xf>
    <xf numFmtId="0" fontId="16" fillId="15" borderId="0" xfId="7" applyFont="1" applyFill="1" applyBorder="1" applyAlignment="1" applyProtection="1">
      <alignment vertical="center"/>
    </xf>
    <xf numFmtId="0" fontId="4" fillId="0" borderId="61" xfId="0" applyFont="1" applyBorder="1" applyAlignment="1">
      <alignment horizontal="center" vertical="center"/>
    </xf>
    <xf numFmtId="0" fontId="6" fillId="2" borderId="61" xfId="0" applyFont="1" applyFill="1" applyBorder="1" applyAlignment="1">
      <alignment horizontal="center" vertical="center" wrapText="1"/>
    </xf>
    <xf numFmtId="0" fontId="12" fillId="14" borderId="16" xfId="1" applyFont="1" applyFill="1" applyBorder="1" applyAlignment="1">
      <alignment horizontal="right" vertical="center"/>
    </xf>
    <xf numFmtId="0" fontId="12" fillId="14" borderId="15" xfId="1" applyFont="1" applyFill="1" applyBorder="1" applyAlignment="1">
      <alignment horizontal="right" vertical="center"/>
    </xf>
    <xf numFmtId="0" fontId="12" fillId="15" borderId="66" xfId="1" applyFont="1" applyFill="1" applyBorder="1" applyAlignment="1">
      <alignment horizontal="right" vertical="center"/>
    </xf>
    <xf numFmtId="0" fontId="12" fillId="15" borderId="1" xfId="1" applyFont="1" applyFill="1" applyBorder="1" applyAlignment="1">
      <alignment horizontal="right" vertical="center"/>
    </xf>
    <xf numFmtId="0" fontId="12" fillId="15" borderId="58" xfId="1" applyFont="1" applyFill="1" applyBorder="1" applyAlignment="1">
      <alignment horizontal="right" vertical="center"/>
    </xf>
    <xf numFmtId="0" fontId="12" fillId="5" borderId="65" xfId="1" applyFont="1" applyFill="1" applyBorder="1" applyAlignment="1">
      <alignment horizontal="right" vertical="center"/>
    </xf>
    <xf numFmtId="0" fontId="12" fillId="5" borderId="53" xfId="1" applyFont="1" applyFill="1" applyBorder="1" applyAlignment="1">
      <alignment horizontal="right" vertical="center"/>
    </xf>
    <xf numFmtId="0" fontId="0" fillId="15" borderId="0" xfId="0" applyFill="1" applyAlignment="1">
      <alignment vertical="center"/>
    </xf>
    <xf numFmtId="0" fontId="13" fillId="15" borderId="0" xfId="0" applyFont="1" applyFill="1" applyBorder="1" applyAlignment="1">
      <alignment horizontal="left" vertical="center" wrapText="1"/>
    </xf>
    <xf numFmtId="0" fontId="16" fillId="15" borderId="0" xfId="7" applyFont="1" applyFill="1" applyBorder="1" applyAlignment="1" applyProtection="1">
      <alignment horizontal="left" vertical="center"/>
    </xf>
    <xf numFmtId="49" fontId="13" fillId="15" borderId="0" xfId="7" applyNumberFormat="1" applyFont="1" applyFill="1" applyBorder="1" applyAlignment="1" applyProtection="1">
      <alignment horizontal="left" vertical="center" wrapText="1"/>
    </xf>
    <xf numFmtId="0" fontId="3" fillId="15" borderId="0" xfId="0" applyFont="1" applyFill="1" applyBorder="1" applyAlignment="1">
      <alignment horizontal="left" vertical="center"/>
    </xf>
    <xf numFmtId="0" fontId="3" fillId="0" borderId="67" xfId="0" applyFont="1" applyBorder="1" applyAlignment="1">
      <alignment horizontal="center" vertical="center"/>
    </xf>
    <xf numFmtId="0" fontId="14" fillId="4" borderId="14" xfId="0" quotePrefix="1" applyFont="1" applyFill="1" applyBorder="1" applyAlignment="1">
      <alignment horizontal="center" vertical="center" wrapText="1"/>
    </xf>
    <xf numFmtId="173" fontId="14" fillId="4" borderId="14" xfId="0" quotePrefix="1" applyNumberFormat="1" applyFont="1" applyFill="1" applyBorder="1" applyAlignment="1">
      <alignment horizontal="right" vertical="center" wrapText="1"/>
    </xf>
    <xf numFmtId="173" fontId="14" fillId="4" borderId="22" xfId="0" quotePrefix="1" applyNumberFormat="1" applyFont="1" applyFill="1" applyBorder="1" applyAlignment="1">
      <alignment horizontal="right" vertical="center" wrapText="1"/>
    </xf>
    <xf numFmtId="0" fontId="12" fillId="14" borderId="13" xfId="1" quotePrefix="1" applyFont="1" applyFill="1" applyBorder="1" applyAlignment="1">
      <alignment horizontal="right" vertical="center"/>
    </xf>
    <xf numFmtId="0" fontId="12" fillId="14" borderId="14" xfId="1" quotePrefix="1" applyFont="1" applyFill="1" applyBorder="1" applyAlignment="1">
      <alignment horizontal="right" vertical="center"/>
    </xf>
    <xf numFmtId="0" fontId="12" fillId="14" borderId="15" xfId="1" quotePrefix="1" applyFont="1" applyFill="1" applyBorder="1" applyAlignment="1">
      <alignment horizontal="right" vertical="center"/>
    </xf>
    <xf numFmtId="0" fontId="12" fillId="14" borderId="25" xfId="1" quotePrefix="1" applyFont="1" applyFill="1" applyBorder="1" applyAlignment="1">
      <alignment horizontal="right" vertical="center"/>
    </xf>
    <xf numFmtId="0" fontId="12" fillId="14" borderId="26" xfId="1" quotePrefix="1" applyFont="1" applyFill="1" applyBorder="1" applyAlignment="1">
      <alignment horizontal="right" vertical="center"/>
    </xf>
    <xf numFmtId="0" fontId="12" fillId="14" borderId="33" xfId="1" quotePrefix="1" applyFont="1" applyFill="1" applyBorder="1" applyAlignment="1">
      <alignment horizontal="right" vertical="center"/>
    </xf>
    <xf numFmtId="0" fontId="12" fillId="4" borderId="36" xfId="0" quotePrefix="1" applyNumberFormat="1" applyFont="1" applyFill="1" applyBorder="1" applyAlignment="1">
      <alignment horizontal="right" vertical="center" wrapText="1"/>
    </xf>
    <xf numFmtId="0" fontId="12" fillId="4" borderId="24" xfId="0" quotePrefix="1" applyNumberFormat="1" applyFont="1" applyFill="1" applyBorder="1" applyAlignment="1">
      <alignment horizontal="right" vertical="center" wrapText="1"/>
    </xf>
    <xf numFmtId="21" fontId="12" fillId="14" borderId="14" xfId="1" applyNumberFormat="1" applyFont="1" applyFill="1" applyBorder="1" applyAlignment="1">
      <alignment horizontal="right" vertical="center"/>
    </xf>
    <xf numFmtId="0" fontId="3" fillId="0" borderId="65" xfId="0" applyFont="1" applyBorder="1" applyAlignment="1">
      <alignment vertical="center" wrapText="1"/>
    </xf>
    <xf numFmtId="0" fontId="3" fillId="0" borderId="24" xfId="0" applyFont="1" applyBorder="1" applyAlignment="1">
      <alignment vertical="center" wrapText="1"/>
    </xf>
    <xf numFmtId="0" fontId="3" fillId="0" borderId="27" xfId="0" applyFont="1" applyBorder="1" applyAlignment="1">
      <alignment vertical="center" wrapText="1"/>
    </xf>
    <xf numFmtId="2" fontId="14" fillId="14" borderId="15" xfId="1" applyNumberFormat="1" applyFont="1" applyFill="1" applyBorder="1" applyAlignment="1">
      <alignment horizontal="right" vertical="center"/>
    </xf>
    <xf numFmtId="175" fontId="14" fillId="14" borderId="15" xfId="1" applyNumberFormat="1" applyFont="1" applyFill="1" applyBorder="1" applyAlignment="1">
      <alignment horizontal="right" vertical="center"/>
    </xf>
    <xf numFmtId="175" fontId="14" fillId="14" borderId="36" xfId="1" applyNumberFormat="1" applyFont="1" applyFill="1" applyBorder="1" applyAlignment="1">
      <alignment horizontal="right" vertical="center"/>
    </xf>
    <xf numFmtId="174" fontId="14" fillId="14" borderId="23" xfId="1" applyNumberFormat="1" applyFont="1" applyFill="1" applyBorder="1" applyAlignment="1">
      <alignment horizontal="right" vertical="center"/>
    </xf>
    <xf numFmtId="174" fontId="14" fillId="14" borderId="24" xfId="1" applyNumberFormat="1" applyFont="1" applyFill="1" applyBorder="1" applyAlignment="1">
      <alignment horizontal="right" vertical="center"/>
    </xf>
    <xf numFmtId="0" fontId="0" fillId="16" borderId="0" xfId="0" applyFill="1" applyAlignment="1">
      <alignment horizontal="left" vertical="center" wrapText="1"/>
    </xf>
    <xf numFmtId="0" fontId="13" fillId="0" borderId="15" xfId="7" applyNumberFormat="1" applyFont="1" applyFill="1" applyBorder="1" applyAlignment="1" applyProtection="1">
      <alignment horizontal="left" vertical="center" wrapText="1"/>
    </xf>
    <xf numFmtId="0" fontId="13" fillId="0" borderId="19" xfId="7" applyNumberFormat="1" applyFont="1" applyFill="1" applyBorder="1" applyAlignment="1" applyProtection="1">
      <alignment horizontal="left" vertical="center"/>
    </xf>
    <xf numFmtId="0" fontId="13" fillId="0" borderId="31" xfId="7" applyNumberFormat="1" applyFont="1" applyFill="1" applyBorder="1" applyAlignment="1" applyProtection="1">
      <alignment horizontal="left" vertical="center"/>
    </xf>
    <xf numFmtId="0" fontId="13" fillId="0" borderId="15" xfId="7" applyNumberFormat="1" applyFont="1" applyFill="1" applyBorder="1" applyAlignment="1" applyProtection="1">
      <alignment horizontal="left" vertical="center"/>
    </xf>
    <xf numFmtId="0" fontId="3" fillId="0" borderId="9" xfId="0" applyFont="1" applyBorder="1" applyAlignment="1">
      <alignment horizontal="left" vertical="center"/>
    </xf>
    <xf numFmtId="0" fontId="3" fillId="0" borderId="10" xfId="0" applyFont="1" applyBorder="1" applyAlignment="1">
      <alignment horizontal="left" vertical="center"/>
    </xf>
    <xf numFmtId="0" fontId="3" fillId="0" borderId="11" xfId="0" applyFont="1" applyBorder="1" applyAlignment="1">
      <alignment horizontal="left" vertical="center"/>
    </xf>
    <xf numFmtId="0" fontId="13" fillId="0" borderId="19" xfId="7" applyNumberFormat="1" applyFont="1" applyFill="1" applyBorder="1" applyAlignment="1" applyProtection="1">
      <alignment horizontal="left" vertical="center" wrapText="1"/>
    </xf>
    <xf numFmtId="0" fontId="13" fillId="0" borderId="31" xfId="7" applyNumberFormat="1" applyFont="1" applyFill="1" applyBorder="1" applyAlignment="1" applyProtection="1">
      <alignment horizontal="left" vertical="center" wrapText="1"/>
    </xf>
    <xf numFmtId="0" fontId="6" fillId="2" borderId="9" xfId="1" applyFont="1" applyFill="1" applyBorder="1" applyAlignment="1">
      <alignment horizontal="left" vertical="center" wrapText="1"/>
    </xf>
    <xf numFmtId="0" fontId="6" fillId="2" borderId="4" xfId="1" applyFont="1" applyFill="1" applyBorder="1" applyAlignment="1">
      <alignment horizontal="left" vertical="center" wrapText="1"/>
    </xf>
    <xf numFmtId="0" fontId="16" fillId="0" borderId="16" xfId="7" applyFont="1" applyFill="1" applyBorder="1" applyAlignment="1" applyProtection="1">
      <alignment horizontal="left" vertical="center"/>
    </xf>
    <xf numFmtId="0" fontId="16" fillId="0" borderId="18" xfId="7" applyFont="1" applyFill="1" applyBorder="1" applyAlignment="1" applyProtection="1">
      <alignment horizontal="left" vertical="center"/>
    </xf>
    <xf numFmtId="0" fontId="16" fillId="0" borderId="30" xfId="7" applyFont="1" applyFill="1" applyBorder="1" applyAlignment="1" applyProtection="1">
      <alignment horizontal="left" vertical="center"/>
    </xf>
    <xf numFmtId="49" fontId="13" fillId="0" borderId="15" xfId="7" applyNumberFormat="1" applyFont="1" applyFill="1" applyBorder="1" applyAlignment="1" applyProtection="1">
      <alignment horizontal="left" vertical="center" wrapText="1"/>
    </xf>
    <xf numFmtId="49" fontId="13" fillId="0" borderId="19" xfId="7" applyNumberFormat="1" applyFont="1" applyFill="1" applyBorder="1" applyAlignment="1" applyProtection="1">
      <alignment horizontal="left" vertical="center" wrapText="1"/>
    </xf>
    <xf numFmtId="49" fontId="13" fillId="0" borderId="31" xfId="7" applyNumberFormat="1" applyFont="1" applyFill="1" applyBorder="1" applyAlignment="1" applyProtection="1">
      <alignment horizontal="left" vertical="center" wrapText="1"/>
    </xf>
    <xf numFmtId="49" fontId="13" fillId="15" borderId="15" xfId="7" applyNumberFormat="1" applyFont="1" applyFill="1" applyBorder="1" applyAlignment="1" applyProtection="1">
      <alignment horizontal="left" vertical="center" wrapText="1"/>
    </xf>
    <xf numFmtId="49" fontId="13" fillId="15" borderId="19" xfId="7" applyNumberFormat="1" applyFont="1" applyFill="1" applyBorder="1" applyAlignment="1" applyProtection="1">
      <alignment horizontal="left" vertical="center" wrapText="1"/>
    </xf>
    <xf numFmtId="49" fontId="13" fillId="15" borderId="31" xfId="7" applyNumberFormat="1" applyFont="1" applyFill="1" applyBorder="1" applyAlignment="1" applyProtection="1">
      <alignment horizontal="left" vertical="center" wrapText="1"/>
    </xf>
    <xf numFmtId="0" fontId="35" fillId="2" borderId="9" xfId="5" applyFont="1" applyFill="1" applyBorder="1" applyAlignment="1" applyProtection="1">
      <alignment horizontal="center" vertical="center" wrapText="1"/>
    </xf>
    <xf numFmtId="0" fontId="35" fillId="2" borderId="10" xfId="5" applyFont="1" applyFill="1" applyBorder="1" applyAlignment="1" applyProtection="1">
      <alignment horizontal="center" vertical="center" wrapText="1"/>
    </xf>
    <xf numFmtId="0" fontId="35" fillId="2" borderId="11" xfId="5" applyFont="1" applyFill="1" applyBorder="1" applyAlignment="1" applyProtection="1">
      <alignment horizontal="center" vertical="center" wrapText="1"/>
    </xf>
    <xf numFmtId="0" fontId="13" fillId="15" borderId="15" xfId="7" applyFont="1" applyFill="1" applyBorder="1" applyAlignment="1" applyProtection="1">
      <alignment horizontal="left" vertical="center"/>
    </xf>
    <xf numFmtId="0" fontId="13" fillId="15" borderId="19" xfId="7" applyFont="1" applyFill="1" applyBorder="1" applyAlignment="1" applyProtection="1">
      <alignment horizontal="left" vertical="center"/>
    </xf>
    <xf numFmtId="0" fontId="13" fillId="15" borderId="31" xfId="7" applyFont="1" applyFill="1" applyBorder="1" applyAlignment="1" applyProtection="1">
      <alignment horizontal="left" vertical="center"/>
    </xf>
    <xf numFmtId="0" fontId="6" fillId="2" borderId="28" xfId="1" applyFont="1" applyFill="1" applyBorder="1" applyAlignment="1">
      <alignment horizontal="left" vertical="center" wrapText="1"/>
    </xf>
    <xf numFmtId="0" fontId="6" fillId="2" borderId="5" xfId="1" applyFont="1" applyFill="1" applyBorder="1" applyAlignment="1">
      <alignment horizontal="left" vertical="center" wrapText="1"/>
    </xf>
    <xf numFmtId="0" fontId="6" fillId="2" borderId="9" xfId="5" applyFont="1" applyFill="1" applyBorder="1" applyAlignment="1" applyProtection="1">
      <alignment horizontal="left" vertical="center"/>
    </xf>
    <xf numFmtId="0" fontId="6" fillId="2" borderId="10" xfId="5" applyFont="1" applyFill="1" applyBorder="1" applyAlignment="1" applyProtection="1">
      <alignment horizontal="left" vertical="center"/>
    </xf>
    <xf numFmtId="0" fontId="6" fillId="2" borderId="11" xfId="5" applyFont="1" applyFill="1" applyBorder="1" applyAlignment="1" applyProtection="1">
      <alignment horizontal="left" vertical="center"/>
    </xf>
    <xf numFmtId="0" fontId="6" fillId="2" borderId="28" xfId="1" applyFont="1" applyFill="1" applyBorder="1" applyAlignment="1">
      <alignment horizontal="left" vertical="center"/>
    </xf>
    <xf numFmtId="0" fontId="6" fillId="2" borderId="5" xfId="1" applyFont="1" applyFill="1" applyBorder="1" applyAlignment="1">
      <alignment horizontal="left" vertical="center"/>
    </xf>
    <xf numFmtId="0" fontId="4" fillId="2" borderId="9" xfId="5" applyNumberFormat="1" applyFont="1" applyFill="1" applyBorder="1" applyAlignment="1" applyProtection="1">
      <alignment horizontal="left" vertical="center"/>
    </xf>
    <xf numFmtId="0" fontId="4" fillId="2" borderId="10" xfId="5" applyNumberFormat="1" applyFont="1" applyFill="1" applyBorder="1" applyAlignment="1" applyProtection="1">
      <alignment horizontal="left" vertical="center"/>
    </xf>
    <xf numFmtId="0" fontId="4" fillId="2" borderId="11" xfId="5" applyNumberFormat="1" applyFont="1" applyFill="1" applyBorder="1" applyAlignment="1" applyProtection="1">
      <alignment horizontal="left" vertical="center"/>
    </xf>
    <xf numFmtId="0" fontId="3" fillId="0" borderId="33" xfId="0" applyFont="1" applyBorder="1" applyAlignment="1">
      <alignment horizontal="left" vertical="center"/>
    </xf>
    <xf numFmtId="0" fontId="3" fillId="0" borderId="32" xfId="0" applyFont="1" applyBorder="1" applyAlignment="1">
      <alignment horizontal="left" vertical="center"/>
    </xf>
    <xf numFmtId="0" fontId="3" fillId="0" borderId="34" xfId="0" applyFont="1" applyBorder="1" applyAlignment="1">
      <alignment horizontal="left" vertical="center"/>
    </xf>
    <xf numFmtId="0" fontId="3" fillId="15" borderId="9" xfId="0" applyFont="1" applyFill="1" applyBorder="1" applyAlignment="1">
      <alignment horizontal="left" vertical="center"/>
    </xf>
    <xf numFmtId="0" fontId="3" fillId="15" borderId="10" xfId="0" applyFont="1" applyFill="1" applyBorder="1" applyAlignment="1">
      <alignment horizontal="left" vertical="center"/>
    </xf>
    <xf numFmtId="0" fontId="3" fillId="15" borderId="11" xfId="0" applyFont="1" applyFill="1" applyBorder="1" applyAlignment="1">
      <alignment horizontal="left" vertical="center"/>
    </xf>
    <xf numFmtId="0" fontId="13" fillId="0" borderId="54" xfId="0" applyFont="1" applyFill="1" applyBorder="1" applyAlignment="1">
      <alignment horizontal="left" vertical="center" wrapText="1"/>
    </xf>
    <xf numFmtId="0" fontId="13" fillId="0" borderId="0" xfId="0" applyFont="1" applyFill="1" applyBorder="1" applyAlignment="1">
      <alignment horizontal="left" vertical="center" wrapText="1"/>
    </xf>
    <xf numFmtId="0" fontId="3" fillId="0" borderId="26" xfId="0" applyFont="1" applyBorder="1" applyAlignment="1">
      <alignment horizontal="left" vertical="center"/>
    </xf>
    <xf numFmtId="0" fontId="3" fillId="0" borderId="27" xfId="0" applyFont="1" applyBorder="1" applyAlignment="1">
      <alignment horizontal="left" vertical="center"/>
    </xf>
    <xf numFmtId="0" fontId="13" fillId="0" borderId="39" xfId="0" applyFont="1" applyBorder="1" applyAlignment="1">
      <alignment horizontal="left" vertical="center" wrapText="1"/>
    </xf>
    <xf numFmtId="0" fontId="13" fillId="0" borderId="40" xfId="0" applyFont="1" applyBorder="1" applyAlignment="1">
      <alignment horizontal="left" vertical="center" wrapText="1"/>
    </xf>
    <xf numFmtId="0" fontId="13" fillId="0" borderId="41" xfId="0" applyFont="1" applyBorder="1" applyAlignment="1">
      <alignment horizontal="left" vertical="center" wrapText="1"/>
    </xf>
    <xf numFmtId="0" fontId="16" fillId="0" borderId="22" xfId="7" applyFont="1" applyFill="1" applyBorder="1" applyAlignment="1" applyProtection="1">
      <alignment horizontal="left" vertical="center"/>
    </xf>
    <xf numFmtId="0" fontId="16" fillId="0" borderId="23" xfId="7" applyFont="1" applyFill="1" applyBorder="1" applyAlignment="1" applyProtection="1">
      <alignment horizontal="left" vertical="center"/>
    </xf>
    <xf numFmtId="0" fontId="3" fillId="0" borderId="52" xfId="0" applyFont="1" applyBorder="1" applyAlignment="1">
      <alignment horizontal="left" vertical="center"/>
    </xf>
    <xf numFmtId="0" fontId="3" fillId="0" borderId="53" xfId="0" applyFont="1" applyBorder="1" applyAlignment="1">
      <alignment horizontal="left" vertical="center"/>
    </xf>
    <xf numFmtId="0" fontId="3" fillId="0" borderId="14" xfId="0" applyFont="1" applyBorder="1" applyAlignment="1">
      <alignment horizontal="left" vertical="center"/>
    </xf>
    <xf numFmtId="0" fontId="3" fillId="0" borderId="24" xfId="0" applyFont="1" applyBorder="1" applyAlignment="1">
      <alignment horizontal="left" vertical="center"/>
    </xf>
    <xf numFmtId="0" fontId="16" fillId="0" borderId="16" xfId="7" applyFont="1" applyFill="1" applyBorder="1" applyAlignment="1" applyProtection="1">
      <alignment horizontal="left" vertical="top"/>
    </xf>
    <xf numFmtId="0" fontId="16" fillId="0" borderId="18" xfId="7" applyFont="1" applyFill="1" applyBorder="1" applyAlignment="1" applyProtection="1">
      <alignment horizontal="left" vertical="top"/>
    </xf>
    <xf numFmtId="0" fontId="16" fillId="0" borderId="30" xfId="7" applyFont="1" applyFill="1" applyBorder="1" applyAlignment="1" applyProtection="1">
      <alignment horizontal="left" vertical="top"/>
    </xf>
    <xf numFmtId="0" fontId="13" fillId="0" borderId="33" xfId="7" applyNumberFormat="1" applyFont="1" applyFill="1" applyBorder="1" applyAlignment="1" applyProtection="1">
      <alignment horizontal="left" vertical="top" wrapText="1"/>
    </xf>
    <xf numFmtId="0" fontId="13" fillId="0" borderId="32" xfId="7" applyNumberFormat="1" applyFont="1" applyFill="1" applyBorder="1" applyAlignment="1" applyProtection="1">
      <alignment horizontal="left" vertical="top" wrapText="1"/>
    </xf>
    <xf numFmtId="0" fontId="13" fillId="0" borderId="34" xfId="7" applyNumberFormat="1" applyFont="1" applyFill="1" applyBorder="1" applyAlignment="1" applyProtection="1">
      <alignment horizontal="left" vertical="top" wrapText="1"/>
    </xf>
    <xf numFmtId="0" fontId="6" fillId="2" borderId="9" xfId="5" applyFont="1" applyFill="1" applyBorder="1" applyAlignment="1">
      <alignment horizontal="left" vertical="center"/>
    </xf>
    <xf numFmtId="0" fontId="6" fillId="2" borderId="4" xfId="5" applyFont="1" applyFill="1" applyBorder="1" applyAlignment="1">
      <alignment horizontal="left" vertical="center"/>
    </xf>
    <xf numFmtId="49" fontId="13" fillId="0" borderId="9" xfId="5" applyNumberFormat="1" applyFont="1" applyFill="1" applyBorder="1" applyAlignment="1" applyProtection="1">
      <alignment horizontal="left" vertical="center" wrapText="1"/>
    </xf>
    <xf numFmtId="49" fontId="13" fillId="0" borderId="10" xfId="5" applyNumberFormat="1" applyFont="1" applyFill="1" applyBorder="1" applyAlignment="1" applyProtection="1">
      <alignment horizontal="left" vertical="center" wrapText="1"/>
    </xf>
    <xf numFmtId="49" fontId="13" fillId="0" borderId="11" xfId="5" applyNumberFormat="1" applyFont="1" applyFill="1" applyBorder="1" applyAlignment="1" applyProtection="1">
      <alignment horizontal="left" vertical="center" wrapText="1"/>
    </xf>
    <xf numFmtId="0" fontId="16" fillId="0" borderId="43" xfId="7" applyFont="1" applyFill="1" applyBorder="1" applyAlignment="1" applyProtection="1">
      <alignment horizontal="left" vertical="center"/>
    </xf>
    <xf numFmtId="0" fontId="16" fillId="0" borderId="44" xfId="7" applyFont="1" applyFill="1" applyBorder="1" applyAlignment="1" applyProtection="1">
      <alignment horizontal="left" vertical="center"/>
    </xf>
    <xf numFmtId="0" fontId="3" fillId="0" borderId="46" xfId="0" applyFont="1" applyBorder="1" applyAlignment="1">
      <alignment horizontal="left" vertical="center"/>
    </xf>
    <xf numFmtId="0" fontId="3" fillId="0" borderId="47" xfId="0" applyFont="1" applyBorder="1" applyAlignment="1">
      <alignment horizontal="left" vertical="center"/>
    </xf>
    <xf numFmtId="0" fontId="3" fillId="0" borderId="0" xfId="0" applyFont="1" applyBorder="1" applyAlignment="1">
      <alignment horizontal="left" vertical="center"/>
    </xf>
    <xf numFmtId="0" fontId="3" fillId="0" borderId="46" xfId="0" applyFont="1" applyBorder="1" applyAlignment="1">
      <alignment horizontal="left" vertical="center" wrapText="1"/>
    </xf>
    <xf numFmtId="0" fontId="3" fillId="0" borderId="68" xfId="0" applyFont="1" applyBorder="1" applyAlignment="1">
      <alignment horizontal="left" vertical="center" wrapText="1"/>
    </xf>
    <xf numFmtId="0" fontId="3" fillId="0" borderId="68" xfId="0" applyFont="1" applyBorder="1" applyAlignment="1">
      <alignment horizontal="left" vertical="center"/>
    </xf>
    <xf numFmtId="0" fontId="3" fillId="0" borderId="69" xfId="0" applyFont="1" applyBorder="1" applyAlignment="1">
      <alignment horizontal="left" vertical="center"/>
    </xf>
    <xf numFmtId="49" fontId="13" fillId="0" borderId="17" xfId="7" applyNumberFormat="1" applyFont="1" applyFill="1" applyBorder="1" applyAlignment="1" applyProtection="1">
      <alignment horizontal="center" vertical="center" wrapText="1"/>
    </xf>
    <xf numFmtId="49" fontId="13" fillId="0" borderId="46" xfId="7" applyNumberFormat="1" applyFont="1" applyFill="1" applyBorder="1" applyAlignment="1" applyProtection="1">
      <alignment horizontal="left" vertical="center" wrapText="1"/>
    </xf>
    <xf numFmtId="49" fontId="13" fillId="0" borderId="47" xfId="7" applyNumberFormat="1" applyFont="1" applyFill="1" applyBorder="1" applyAlignment="1" applyProtection="1">
      <alignment horizontal="left" vertical="center" wrapText="1"/>
    </xf>
    <xf numFmtId="49" fontId="13" fillId="0" borderId="9" xfId="7" applyNumberFormat="1" applyFont="1" applyFill="1" applyBorder="1" applyAlignment="1" applyProtection="1">
      <alignment horizontal="left" vertical="center" wrapText="1"/>
    </xf>
    <xf numFmtId="49" fontId="13" fillId="0" borderId="10" xfId="7" applyNumberFormat="1" applyFont="1" applyFill="1" applyBorder="1" applyAlignment="1" applyProtection="1">
      <alignment horizontal="left" vertical="center" wrapText="1"/>
    </xf>
    <xf numFmtId="49" fontId="13" fillId="0" borderId="11" xfId="7" applyNumberFormat="1" applyFont="1" applyFill="1" applyBorder="1" applyAlignment="1" applyProtection="1">
      <alignment horizontal="left" vertical="center" wrapText="1"/>
    </xf>
    <xf numFmtId="174" fontId="12" fillId="4" borderId="62" xfId="1" applyNumberFormat="1" applyFont="1" applyFill="1" applyBorder="1" applyAlignment="1">
      <alignment horizontal="right" vertical="center"/>
    </xf>
    <xf numFmtId="174" fontId="12" fillId="4" borderId="63" xfId="1" applyNumberFormat="1" applyFont="1" applyFill="1" applyBorder="1" applyAlignment="1">
      <alignment horizontal="right" vertical="center"/>
    </xf>
    <xf numFmtId="174" fontId="12" fillId="4" borderId="55" xfId="1" applyNumberFormat="1" applyFont="1" applyFill="1" applyBorder="1" applyAlignment="1">
      <alignment horizontal="right" vertical="center"/>
    </xf>
    <xf numFmtId="49" fontId="13" fillId="0" borderId="45" xfId="7" applyNumberFormat="1" applyFont="1" applyFill="1" applyBorder="1" applyAlignment="1" applyProtection="1">
      <alignment horizontal="center" vertical="center" wrapText="1"/>
    </xf>
    <xf numFmtId="49" fontId="13" fillId="0" borderId="49" xfId="7" applyNumberFormat="1" applyFont="1" applyFill="1" applyBorder="1" applyAlignment="1" applyProtection="1">
      <alignment horizontal="left" vertical="center" wrapText="1"/>
    </xf>
    <xf numFmtId="49" fontId="13" fillId="15" borderId="50" xfId="7" applyNumberFormat="1" applyFont="1" applyFill="1" applyBorder="1" applyAlignment="1" applyProtection="1">
      <alignment horizontal="left" vertical="center" wrapText="1"/>
    </xf>
    <xf numFmtId="49" fontId="13" fillId="15" borderId="32" xfId="7" applyNumberFormat="1" applyFont="1" applyFill="1" applyBorder="1" applyAlignment="1" applyProtection="1">
      <alignment horizontal="left" vertical="center" wrapText="1"/>
    </xf>
    <xf numFmtId="49" fontId="13" fillId="15" borderId="34" xfId="7" applyNumberFormat="1" applyFont="1" applyFill="1" applyBorder="1" applyAlignment="1" applyProtection="1">
      <alignment horizontal="left" vertical="center" wrapText="1"/>
    </xf>
    <xf numFmtId="49" fontId="13" fillId="0" borderId="48" xfId="7" applyNumberFormat="1" applyFont="1" applyFill="1" applyBorder="1" applyAlignment="1" applyProtection="1">
      <alignment horizontal="center" vertical="center" wrapText="1"/>
    </xf>
    <xf numFmtId="0" fontId="3" fillId="0" borderId="49" xfId="0" applyFont="1" applyBorder="1" applyAlignment="1">
      <alignment horizontal="left" vertical="center" wrapText="1"/>
    </xf>
    <xf numFmtId="0" fontId="3" fillId="0" borderId="19" xfId="0" applyFont="1" applyBorder="1" applyAlignment="1">
      <alignment horizontal="left" vertical="center" wrapText="1"/>
    </xf>
    <xf numFmtId="0" fontId="3" fillId="0" borderId="31" xfId="0" applyFont="1" applyBorder="1" applyAlignment="1">
      <alignment horizontal="left" vertical="center" wrapText="1"/>
    </xf>
    <xf numFmtId="0" fontId="6" fillId="2" borderId="9" xfId="1" applyFont="1" applyFill="1" applyBorder="1" applyAlignment="1">
      <alignment horizontal="left" vertical="center"/>
    </xf>
    <xf numFmtId="0" fontId="6" fillId="2" borderId="4" xfId="1" applyFont="1" applyFill="1" applyBorder="1" applyAlignment="1">
      <alignment horizontal="left" vertical="center"/>
    </xf>
    <xf numFmtId="0" fontId="3" fillId="0" borderId="9" xfId="0" applyFont="1" applyBorder="1" applyAlignment="1">
      <alignment horizontal="left" vertical="center" wrapText="1"/>
    </xf>
    <xf numFmtId="0" fontId="3" fillId="0" borderId="10" xfId="0" applyFont="1" applyBorder="1" applyAlignment="1">
      <alignment horizontal="left" vertical="center" wrapText="1"/>
    </xf>
    <xf numFmtId="0" fontId="3" fillId="0" borderId="11" xfId="0" applyFont="1" applyBorder="1" applyAlignment="1">
      <alignment horizontal="left" vertical="center" wrapText="1"/>
    </xf>
  </cellXfs>
  <cellStyles count="2738">
    <cellStyle name="Att1" xfId="162"/>
    <cellStyle name="Att1 2" xfId="163"/>
    <cellStyle name="Att1 2 2" xfId="164"/>
    <cellStyle name="Att1 3" xfId="165"/>
    <cellStyle name="Att1 3 2" xfId="166"/>
    <cellStyle name="Att1 3 3" xfId="167"/>
    <cellStyle name="Att1 4" xfId="168"/>
    <cellStyle name="Att1 4 2" xfId="169"/>
    <cellStyle name="Att1 4 3" xfId="170"/>
    <cellStyle name="BM Heading 3" xfId="20"/>
    <cellStyle name="BM Input" xfId="24"/>
    <cellStyle name="Column 4" xfId="26"/>
    <cellStyle name="Comma 10" xfId="2628"/>
    <cellStyle name="Comma 11" xfId="3"/>
    <cellStyle name="Comma 2" xfId="8"/>
    <cellStyle name="Comma 2 10" xfId="172"/>
    <cellStyle name="Comma 2 10 2" xfId="173"/>
    <cellStyle name="Comma 2 10 2 2" xfId="174"/>
    <cellStyle name="Comma 2 10 3" xfId="175"/>
    <cellStyle name="Comma 2 10 4" xfId="176"/>
    <cellStyle name="Comma 2 11" xfId="177"/>
    <cellStyle name="Comma 2 11 2" xfId="178"/>
    <cellStyle name="Comma 2 11 2 2" xfId="179"/>
    <cellStyle name="Comma 2 11 3" xfId="180"/>
    <cellStyle name="Comma 2 11 4" xfId="181"/>
    <cellStyle name="Comma 2 12" xfId="182"/>
    <cellStyle name="Comma 2 12 2" xfId="183"/>
    <cellStyle name="Comma 2 12 2 2" xfId="184"/>
    <cellStyle name="Comma 2 12 3" xfId="185"/>
    <cellStyle name="Comma 2 12 4" xfId="186"/>
    <cellStyle name="Comma 2 13" xfId="187"/>
    <cellStyle name="Comma 2 13 2" xfId="188"/>
    <cellStyle name="Comma 2 13 2 2" xfId="189"/>
    <cellStyle name="Comma 2 13 3" xfId="190"/>
    <cellStyle name="Comma 2 13 4" xfId="191"/>
    <cellStyle name="Comma 2 14" xfId="192"/>
    <cellStyle name="Comma 2 14 2" xfId="193"/>
    <cellStyle name="Comma 2 14 3" xfId="194"/>
    <cellStyle name="Comma 2 15" xfId="195"/>
    <cellStyle name="Comma 2 15 2" xfId="196"/>
    <cellStyle name="Comma 2 16" xfId="197"/>
    <cellStyle name="Comma 2 17" xfId="198"/>
    <cellStyle name="Comma 2 18" xfId="199"/>
    <cellStyle name="Comma 2 19" xfId="2561"/>
    <cellStyle name="Comma 2 2" xfId="21"/>
    <cellStyle name="Comma 2 2 10" xfId="201"/>
    <cellStyle name="Comma 2 2 10 2" xfId="202"/>
    <cellStyle name="Comma 2 2 10 3" xfId="203"/>
    <cellStyle name="Comma 2 2 11" xfId="204"/>
    <cellStyle name="Comma 2 2 11 2" xfId="205"/>
    <cellStyle name="Comma 2 2 12" xfId="206"/>
    <cellStyle name="Comma 2 2 13" xfId="207"/>
    <cellStyle name="Comma 2 2 14" xfId="208"/>
    <cellStyle name="Comma 2 2 15" xfId="2567"/>
    <cellStyle name="Comma 2 2 16" xfId="2630"/>
    <cellStyle name="Comma 2 2 17" xfId="200"/>
    <cellStyle name="Comma 2 2 2" xfId="38"/>
    <cellStyle name="Comma 2 2 2 10" xfId="210"/>
    <cellStyle name="Comma 2 2 2 11" xfId="2572"/>
    <cellStyle name="Comma 2 2 2 12" xfId="2633"/>
    <cellStyle name="Comma 2 2 2 13" xfId="209"/>
    <cellStyle name="Comma 2 2 2 2" xfId="62"/>
    <cellStyle name="Comma 2 2 2 2 10" xfId="2580"/>
    <cellStyle name="Comma 2 2 2 2 11" xfId="2640"/>
    <cellStyle name="Comma 2 2 2 2 12" xfId="211"/>
    <cellStyle name="Comma 2 2 2 2 2" xfId="75"/>
    <cellStyle name="Comma 2 2 2 2 2 2" xfId="104"/>
    <cellStyle name="Comma 2 2 2 2 2 2 2" xfId="158"/>
    <cellStyle name="Comma 2 2 2 2 2 2 2 2" xfId="2734"/>
    <cellStyle name="Comma 2 2 2 2 2 2 2 3" xfId="214"/>
    <cellStyle name="Comma 2 2 2 2 2 2 3" xfId="2621"/>
    <cellStyle name="Comma 2 2 2 2 2 2 4" xfId="2680"/>
    <cellStyle name="Comma 2 2 2 2 2 2 5" xfId="213"/>
    <cellStyle name="Comma 2 2 2 2 2 3" xfId="131"/>
    <cellStyle name="Comma 2 2 2 2 2 3 2" xfId="2707"/>
    <cellStyle name="Comma 2 2 2 2 2 3 3" xfId="215"/>
    <cellStyle name="Comma 2 2 2 2 2 4" xfId="216"/>
    <cellStyle name="Comma 2 2 2 2 2 5" xfId="2593"/>
    <cellStyle name="Comma 2 2 2 2 2 6" xfId="2653"/>
    <cellStyle name="Comma 2 2 2 2 2 7" xfId="212"/>
    <cellStyle name="Comma 2 2 2 2 3" xfId="91"/>
    <cellStyle name="Comma 2 2 2 2 3 2" xfId="145"/>
    <cellStyle name="Comma 2 2 2 2 3 2 2" xfId="219"/>
    <cellStyle name="Comma 2 2 2 2 3 2 3" xfId="2721"/>
    <cellStyle name="Comma 2 2 2 2 3 2 4" xfId="218"/>
    <cellStyle name="Comma 2 2 2 2 3 3" xfId="220"/>
    <cellStyle name="Comma 2 2 2 2 3 4" xfId="221"/>
    <cellStyle name="Comma 2 2 2 2 3 5" xfId="2608"/>
    <cellStyle name="Comma 2 2 2 2 3 6" xfId="2667"/>
    <cellStyle name="Comma 2 2 2 2 3 7" xfId="217"/>
    <cellStyle name="Comma 2 2 2 2 4" xfId="118"/>
    <cellStyle name="Comma 2 2 2 2 4 2" xfId="223"/>
    <cellStyle name="Comma 2 2 2 2 4 2 2" xfId="224"/>
    <cellStyle name="Comma 2 2 2 2 4 3" xfId="225"/>
    <cellStyle name="Comma 2 2 2 2 4 4" xfId="226"/>
    <cellStyle name="Comma 2 2 2 2 4 5" xfId="2694"/>
    <cellStyle name="Comma 2 2 2 2 4 6" xfId="222"/>
    <cellStyle name="Comma 2 2 2 2 5" xfId="227"/>
    <cellStyle name="Comma 2 2 2 2 5 2" xfId="228"/>
    <cellStyle name="Comma 2 2 2 2 5 2 2" xfId="229"/>
    <cellStyle name="Comma 2 2 2 2 5 3" xfId="230"/>
    <cellStyle name="Comma 2 2 2 2 5 4" xfId="231"/>
    <cellStyle name="Comma 2 2 2 2 6" xfId="232"/>
    <cellStyle name="Comma 2 2 2 2 6 2" xfId="233"/>
    <cellStyle name="Comma 2 2 2 2 6 3" xfId="234"/>
    <cellStyle name="Comma 2 2 2 2 7" xfId="235"/>
    <cellStyle name="Comma 2 2 2 2 7 2" xfId="236"/>
    <cellStyle name="Comma 2 2 2 2 8" xfId="237"/>
    <cellStyle name="Comma 2 2 2 2 9" xfId="238"/>
    <cellStyle name="Comma 2 2 2 3" xfId="68"/>
    <cellStyle name="Comma 2 2 2 3 2" xfId="97"/>
    <cellStyle name="Comma 2 2 2 3 2 2" xfId="151"/>
    <cellStyle name="Comma 2 2 2 3 2 2 2" xfId="2727"/>
    <cellStyle name="Comma 2 2 2 3 2 2 3" xfId="241"/>
    <cellStyle name="Comma 2 2 2 3 2 3" xfId="2614"/>
    <cellStyle name="Comma 2 2 2 3 2 4" xfId="2673"/>
    <cellStyle name="Comma 2 2 2 3 2 5" xfId="240"/>
    <cellStyle name="Comma 2 2 2 3 3" xfId="124"/>
    <cellStyle name="Comma 2 2 2 3 3 2" xfId="2700"/>
    <cellStyle name="Comma 2 2 2 3 3 3" xfId="242"/>
    <cellStyle name="Comma 2 2 2 3 4" xfId="243"/>
    <cellStyle name="Comma 2 2 2 3 5" xfId="2586"/>
    <cellStyle name="Comma 2 2 2 3 6" xfId="2646"/>
    <cellStyle name="Comma 2 2 2 3 7" xfId="239"/>
    <cellStyle name="Comma 2 2 2 4" xfId="84"/>
    <cellStyle name="Comma 2 2 2 4 2" xfId="138"/>
    <cellStyle name="Comma 2 2 2 4 2 2" xfId="246"/>
    <cellStyle name="Comma 2 2 2 4 2 3" xfId="2714"/>
    <cellStyle name="Comma 2 2 2 4 2 4" xfId="245"/>
    <cellStyle name="Comma 2 2 2 4 3" xfId="247"/>
    <cellStyle name="Comma 2 2 2 4 4" xfId="248"/>
    <cellStyle name="Comma 2 2 2 4 5" xfId="2601"/>
    <cellStyle name="Comma 2 2 2 4 6" xfId="2660"/>
    <cellStyle name="Comma 2 2 2 4 7" xfId="244"/>
    <cellStyle name="Comma 2 2 2 5" xfId="111"/>
    <cellStyle name="Comma 2 2 2 5 2" xfId="250"/>
    <cellStyle name="Comma 2 2 2 5 2 2" xfId="251"/>
    <cellStyle name="Comma 2 2 2 5 3" xfId="252"/>
    <cellStyle name="Comma 2 2 2 5 4" xfId="253"/>
    <cellStyle name="Comma 2 2 2 5 5" xfId="2687"/>
    <cellStyle name="Comma 2 2 2 5 6" xfId="249"/>
    <cellStyle name="Comma 2 2 2 6" xfId="254"/>
    <cellStyle name="Comma 2 2 2 6 2" xfId="255"/>
    <cellStyle name="Comma 2 2 2 6 2 2" xfId="256"/>
    <cellStyle name="Comma 2 2 2 6 3" xfId="257"/>
    <cellStyle name="Comma 2 2 2 6 4" xfId="258"/>
    <cellStyle name="Comma 2 2 2 7" xfId="259"/>
    <cellStyle name="Comma 2 2 2 7 2" xfId="260"/>
    <cellStyle name="Comma 2 2 2 7 3" xfId="261"/>
    <cellStyle name="Comma 2 2 2 8" xfId="262"/>
    <cellStyle name="Comma 2 2 2 8 2" xfId="263"/>
    <cellStyle name="Comma 2 2 2 9" xfId="264"/>
    <cellStyle name="Comma 2 2 3" xfId="59"/>
    <cellStyle name="Comma 2 2 3 10" xfId="266"/>
    <cellStyle name="Comma 2 2 3 11" xfId="2577"/>
    <cellStyle name="Comma 2 2 3 12" xfId="2637"/>
    <cellStyle name="Comma 2 2 3 13" xfId="265"/>
    <cellStyle name="Comma 2 2 3 2" xfId="72"/>
    <cellStyle name="Comma 2 2 3 2 10" xfId="2590"/>
    <cellStyle name="Comma 2 2 3 2 11" xfId="2650"/>
    <cellStyle name="Comma 2 2 3 2 12" xfId="267"/>
    <cellStyle name="Comma 2 2 3 2 2" xfId="101"/>
    <cellStyle name="Comma 2 2 3 2 2 2" xfId="155"/>
    <cellStyle name="Comma 2 2 3 2 2 2 2" xfId="270"/>
    <cellStyle name="Comma 2 2 3 2 2 2 3" xfId="2731"/>
    <cellStyle name="Comma 2 2 3 2 2 2 4" xfId="269"/>
    <cellStyle name="Comma 2 2 3 2 2 3" xfId="271"/>
    <cellStyle name="Comma 2 2 3 2 2 4" xfId="272"/>
    <cellStyle name="Comma 2 2 3 2 2 5" xfId="2618"/>
    <cellStyle name="Comma 2 2 3 2 2 6" xfId="2677"/>
    <cellStyle name="Comma 2 2 3 2 2 7" xfId="268"/>
    <cellStyle name="Comma 2 2 3 2 3" xfId="128"/>
    <cellStyle name="Comma 2 2 3 2 3 2" xfId="274"/>
    <cellStyle name="Comma 2 2 3 2 3 2 2" xfId="275"/>
    <cellStyle name="Comma 2 2 3 2 3 3" xfId="276"/>
    <cellStyle name="Comma 2 2 3 2 3 4" xfId="277"/>
    <cellStyle name="Comma 2 2 3 2 3 5" xfId="2704"/>
    <cellStyle name="Comma 2 2 3 2 3 6" xfId="273"/>
    <cellStyle name="Comma 2 2 3 2 4" xfId="278"/>
    <cellStyle name="Comma 2 2 3 2 4 2" xfId="279"/>
    <cellStyle name="Comma 2 2 3 2 4 2 2" xfId="280"/>
    <cellStyle name="Comma 2 2 3 2 4 3" xfId="281"/>
    <cellStyle name="Comma 2 2 3 2 4 4" xfId="282"/>
    <cellStyle name="Comma 2 2 3 2 5" xfId="283"/>
    <cellStyle name="Comma 2 2 3 2 5 2" xfId="284"/>
    <cellStyle name="Comma 2 2 3 2 5 2 2" xfId="285"/>
    <cellStyle name="Comma 2 2 3 2 5 3" xfId="286"/>
    <cellStyle name="Comma 2 2 3 2 5 4" xfId="287"/>
    <cellStyle name="Comma 2 2 3 2 6" xfId="288"/>
    <cellStyle name="Comma 2 2 3 2 6 2" xfId="289"/>
    <cellStyle name="Comma 2 2 3 2 6 3" xfId="290"/>
    <cellStyle name="Comma 2 2 3 2 7" xfId="291"/>
    <cellStyle name="Comma 2 2 3 2 7 2" xfId="292"/>
    <cellStyle name="Comma 2 2 3 2 8" xfId="293"/>
    <cellStyle name="Comma 2 2 3 2 9" xfId="294"/>
    <cellStyle name="Comma 2 2 3 3" xfId="88"/>
    <cellStyle name="Comma 2 2 3 3 2" xfId="142"/>
    <cellStyle name="Comma 2 2 3 3 2 2" xfId="297"/>
    <cellStyle name="Comma 2 2 3 3 2 3" xfId="2718"/>
    <cellStyle name="Comma 2 2 3 3 2 4" xfId="296"/>
    <cellStyle name="Comma 2 2 3 3 3" xfId="298"/>
    <cellStyle name="Comma 2 2 3 3 4" xfId="299"/>
    <cellStyle name="Comma 2 2 3 3 5" xfId="2605"/>
    <cellStyle name="Comma 2 2 3 3 6" xfId="2664"/>
    <cellStyle name="Comma 2 2 3 3 7" xfId="295"/>
    <cellStyle name="Comma 2 2 3 4" xfId="115"/>
    <cellStyle name="Comma 2 2 3 4 2" xfId="301"/>
    <cellStyle name="Comma 2 2 3 4 2 2" xfId="302"/>
    <cellStyle name="Comma 2 2 3 4 3" xfId="303"/>
    <cellStyle name="Comma 2 2 3 4 4" xfId="304"/>
    <cellStyle name="Comma 2 2 3 4 5" xfId="2691"/>
    <cellStyle name="Comma 2 2 3 4 6" xfId="300"/>
    <cellStyle name="Comma 2 2 3 5" xfId="305"/>
    <cellStyle name="Comma 2 2 3 5 2" xfId="306"/>
    <cellStyle name="Comma 2 2 3 5 2 2" xfId="307"/>
    <cellStyle name="Comma 2 2 3 5 3" xfId="308"/>
    <cellStyle name="Comma 2 2 3 5 4" xfId="309"/>
    <cellStyle name="Comma 2 2 3 6" xfId="310"/>
    <cellStyle name="Comma 2 2 3 6 2" xfId="311"/>
    <cellStyle name="Comma 2 2 3 6 2 2" xfId="312"/>
    <cellStyle name="Comma 2 2 3 6 3" xfId="313"/>
    <cellStyle name="Comma 2 2 3 6 4" xfId="314"/>
    <cellStyle name="Comma 2 2 3 7" xfId="315"/>
    <cellStyle name="Comma 2 2 3 7 2" xfId="316"/>
    <cellStyle name="Comma 2 2 3 7 3" xfId="317"/>
    <cellStyle name="Comma 2 2 3 8" xfId="318"/>
    <cellStyle name="Comma 2 2 3 8 2" xfId="319"/>
    <cellStyle name="Comma 2 2 3 9" xfId="320"/>
    <cellStyle name="Comma 2 2 4" xfId="65"/>
    <cellStyle name="Comma 2 2 4 10" xfId="322"/>
    <cellStyle name="Comma 2 2 4 11" xfId="2583"/>
    <cellStyle name="Comma 2 2 4 12" xfId="2643"/>
    <cellStyle name="Comma 2 2 4 13" xfId="321"/>
    <cellStyle name="Comma 2 2 4 2" xfId="94"/>
    <cellStyle name="Comma 2 2 4 2 10" xfId="2611"/>
    <cellStyle name="Comma 2 2 4 2 11" xfId="2670"/>
    <cellStyle name="Comma 2 2 4 2 12" xfId="323"/>
    <cellStyle name="Comma 2 2 4 2 2" xfId="148"/>
    <cellStyle name="Comma 2 2 4 2 2 2" xfId="325"/>
    <cellStyle name="Comma 2 2 4 2 2 2 2" xfId="326"/>
    <cellStyle name="Comma 2 2 4 2 2 3" xfId="327"/>
    <cellStyle name="Comma 2 2 4 2 2 4" xfId="328"/>
    <cellStyle name="Comma 2 2 4 2 2 5" xfId="2724"/>
    <cellStyle name="Comma 2 2 4 2 2 6" xfId="324"/>
    <cellStyle name="Comma 2 2 4 2 3" xfId="329"/>
    <cellStyle name="Comma 2 2 4 2 3 2" xfId="330"/>
    <cellStyle name="Comma 2 2 4 2 3 2 2" xfId="331"/>
    <cellStyle name="Comma 2 2 4 2 3 3" xfId="332"/>
    <cellStyle name="Comma 2 2 4 2 3 4" xfId="333"/>
    <cellStyle name="Comma 2 2 4 2 4" xfId="334"/>
    <cellStyle name="Comma 2 2 4 2 4 2" xfId="335"/>
    <cellStyle name="Comma 2 2 4 2 4 2 2" xfId="336"/>
    <cellStyle name="Comma 2 2 4 2 4 3" xfId="337"/>
    <cellStyle name="Comma 2 2 4 2 4 4" xfId="338"/>
    <cellStyle name="Comma 2 2 4 2 5" xfId="339"/>
    <cellStyle name="Comma 2 2 4 2 5 2" xfId="340"/>
    <cellStyle name="Comma 2 2 4 2 5 2 2" xfId="341"/>
    <cellStyle name="Comma 2 2 4 2 5 3" xfId="342"/>
    <cellStyle name="Comma 2 2 4 2 5 4" xfId="343"/>
    <cellStyle name="Comma 2 2 4 2 6" xfId="344"/>
    <cellStyle name="Comma 2 2 4 2 6 2" xfId="345"/>
    <cellStyle name="Comma 2 2 4 2 6 3" xfId="346"/>
    <cellStyle name="Comma 2 2 4 2 7" xfId="347"/>
    <cellStyle name="Comma 2 2 4 2 7 2" xfId="348"/>
    <cellStyle name="Comma 2 2 4 2 8" xfId="349"/>
    <cellStyle name="Comma 2 2 4 2 9" xfId="350"/>
    <cellStyle name="Comma 2 2 4 3" xfId="121"/>
    <cellStyle name="Comma 2 2 4 3 2" xfId="352"/>
    <cellStyle name="Comma 2 2 4 3 2 2" xfId="353"/>
    <cellStyle name="Comma 2 2 4 3 3" xfId="354"/>
    <cellStyle name="Comma 2 2 4 3 4" xfId="355"/>
    <cellStyle name="Comma 2 2 4 3 5" xfId="2697"/>
    <cellStyle name="Comma 2 2 4 3 6" xfId="351"/>
    <cellStyle name="Comma 2 2 4 4" xfId="356"/>
    <cellStyle name="Comma 2 2 4 4 2" xfId="357"/>
    <cellStyle name="Comma 2 2 4 4 2 2" xfId="358"/>
    <cellStyle name="Comma 2 2 4 4 3" xfId="359"/>
    <cellStyle name="Comma 2 2 4 4 4" xfId="360"/>
    <cellStyle name="Comma 2 2 4 5" xfId="361"/>
    <cellStyle name="Comma 2 2 4 5 2" xfId="362"/>
    <cellStyle name="Comma 2 2 4 5 2 2" xfId="363"/>
    <cellStyle name="Comma 2 2 4 5 3" xfId="364"/>
    <cellStyle name="Comma 2 2 4 5 4" xfId="365"/>
    <cellStyle name="Comma 2 2 4 6" xfId="366"/>
    <cellStyle name="Comma 2 2 4 6 2" xfId="367"/>
    <cellStyle name="Comma 2 2 4 6 2 2" xfId="368"/>
    <cellStyle name="Comma 2 2 4 6 3" xfId="369"/>
    <cellStyle name="Comma 2 2 4 6 4" xfId="370"/>
    <cellStyle name="Comma 2 2 4 7" xfId="371"/>
    <cellStyle name="Comma 2 2 4 7 2" xfId="372"/>
    <cellStyle name="Comma 2 2 4 7 3" xfId="373"/>
    <cellStyle name="Comma 2 2 4 8" xfId="374"/>
    <cellStyle name="Comma 2 2 4 8 2" xfId="375"/>
    <cellStyle name="Comma 2 2 4 9" xfId="376"/>
    <cellStyle name="Comma 2 2 5" xfId="81"/>
    <cellStyle name="Comma 2 2 5 10" xfId="2598"/>
    <cellStyle name="Comma 2 2 5 11" xfId="2657"/>
    <cellStyle name="Comma 2 2 5 12" xfId="377"/>
    <cellStyle name="Comma 2 2 5 2" xfId="135"/>
    <cellStyle name="Comma 2 2 5 2 2" xfId="379"/>
    <cellStyle name="Comma 2 2 5 2 2 2" xfId="380"/>
    <cellStyle name="Comma 2 2 5 2 3" xfId="381"/>
    <cellStyle name="Comma 2 2 5 2 4" xfId="382"/>
    <cellStyle name="Comma 2 2 5 2 5" xfId="2711"/>
    <cellStyle name="Comma 2 2 5 2 6" xfId="378"/>
    <cellStyle name="Comma 2 2 5 3" xfId="383"/>
    <cellStyle name="Comma 2 2 5 3 2" xfId="384"/>
    <cellStyle name="Comma 2 2 5 3 2 2" xfId="385"/>
    <cellStyle name="Comma 2 2 5 3 3" xfId="386"/>
    <cellStyle name="Comma 2 2 5 3 4" xfId="387"/>
    <cellStyle name="Comma 2 2 5 4" xfId="388"/>
    <cellStyle name="Comma 2 2 5 4 2" xfId="389"/>
    <cellStyle name="Comma 2 2 5 4 2 2" xfId="390"/>
    <cellStyle name="Comma 2 2 5 4 3" xfId="391"/>
    <cellStyle name="Comma 2 2 5 4 4" xfId="392"/>
    <cellStyle name="Comma 2 2 5 5" xfId="393"/>
    <cellStyle name="Comma 2 2 5 5 2" xfId="394"/>
    <cellStyle name="Comma 2 2 5 5 2 2" xfId="395"/>
    <cellStyle name="Comma 2 2 5 5 3" xfId="396"/>
    <cellStyle name="Comma 2 2 5 5 4" xfId="397"/>
    <cellStyle name="Comma 2 2 5 6" xfId="398"/>
    <cellStyle name="Comma 2 2 5 6 2" xfId="399"/>
    <cellStyle name="Comma 2 2 5 6 3" xfId="400"/>
    <cellStyle name="Comma 2 2 5 7" xfId="401"/>
    <cellStyle name="Comma 2 2 5 7 2" xfId="402"/>
    <cellStyle name="Comma 2 2 5 8" xfId="403"/>
    <cellStyle name="Comma 2 2 5 9" xfId="404"/>
    <cellStyle name="Comma 2 2 6" xfId="108"/>
    <cellStyle name="Comma 2 2 6 2" xfId="406"/>
    <cellStyle name="Comma 2 2 6 2 2" xfId="407"/>
    <cellStyle name="Comma 2 2 6 3" xfId="408"/>
    <cellStyle name="Comma 2 2 6 4" xfId="409"/>
    <cellStyle name="Comma 2 2 6 5" xfId="2684"/>
    <cellStyle name="Comma 2 2 6 6" xfId="405"/>
    <cellStyle name="Comma 2 2 7" xfId="410"/>
    <cellStyle name="Comma 2 2 7 2" xfId="411"/>
    <cellStyle name="Comma 2 2 7 2 2" xfId="412"/>
    <cellStyle name="Comma 2 2 7 3" xfId="413"/>
    <cellStyle name="Comma 2 2 7 4" xfId="414"/>
    <cellStyle name="Comma 2 2 8" xfId="415"/>
    <cellStyle name="Comma 2 2 8 2" xfId="416"/>
    <cellStyle name="Comma 2 2 8 2 2" xfId="417"/>
    <cellStyle name="Comma 2 2 8 3" xfId="418"/>
    <cellStyle name="Comma 2 2 8 4" xfId="419"/>
    <cellStyle name="Comma 2 2 9" xfId="420"/>
    <cellStyle name="Comma 2 2 9 2" xfId="421"/>
    <cellStyle name="Comma 2 2 9 2 2" xfId="422"/>
    <cellStyle name="Comma 2 2 9 3" xfId="423"/>
    <cellStyle name="Comma 2 2 9 4" xfId="424"/>
    <cellStyle name="Comma 2 20" xfId="2629"/>
    <cellStyle name="Comma 2 21" xfId="171"/>
    <cellStyle name="Comma 2 3" xfId="37"/>
    <cellStyle name="Comma 2 3 10" xfId="426"/>
    <cellStyle name="Comma 2 3 10 2" xfId="427"/>
    <cellStyle name="Comma 2 3 10 3" xfId="428"/>
    <cellStyle name="Comma 2 3 11" xfId="429"/>
    <cellStyle name="Comma 2 3 11 2" xfId="430"/>
    <cellStyle name="Comma 2 3 12" xfId="431"/>
    <cellStyle name="Comma 2 3 13" xfId="432"/>
    <cellStyle name="Comma 2 3 14" xfId="2571"/>
    <cellStyle name="Comma 2 3 15" xfId="2632"/>
    <cellStyle name="Comma 2 3 16" xfId="425"/>
    <cellStyle name="Comma 2 3 2" xfId="61"/>
    <cellStyle name="Comma 2 3 2 10" xfId="434"/>
    <cellStyle name="Comma 2 3 2 11" xfId="2579"/>
    <cellStyle name="Comma 2 3 2 12" xfId="2639"/>
    <cellStyle name="Comma 2 3 2 13" xfId="433"/>
    <cellStyle name="Comma 2 3 2 2" xfId="74"/>
    <cellStyle name="Comma 2 3 2 2 10" xfId="2592"/>
    <cellStyle name="Comma 2 3 2 2 11" xfId="2652"/>
    <cellStyle name="Comma 2 3 2 2 12" xfId="435"/>
    <cellStyle name="Comma 2 3 2 2 2" xfId="103"/>
    <cellStyle name="Comma 2 3 2 2 2 2" xfId="157"/>
    <cellStyle name="Comma 2 3 2 2 2 2 2" xfId="438"/>
    <cellStyle name="Comma 2 3 2 2 2 2 3" xfId="2733"/>
    <cellStyle name="Comma 2 3 2 2 2 2 4" xfId="437"/>
    <cellStyle name="Comma 2 3 2 2 2 3" xfId="439"/>
    <cellStyle name="Comma 2 3 2 2 2 4" xfId="440"/>
    <cellStyle name="Comma 2 3 2 2 2 5" xfId="2620"/>
    <cellStyle name="Comma 2 3 2 2 2 6" xfId="2679"/>
    <cellStyle name="Comma 2 3 2 2 2 7" xfId="436"/>
    <cellStyle name="Comma 2 3 2 2 3" xfId="130"/>
    <cellStyle name="Comma 2 3 2 2 3 2" xfId="442"/>
    <cellStyle name="Comma 2 3 2 2 3 2 2" xfId="443"/>
    <cellStyle name="Comma 2 3 2 2 3 3" xfId="444"/>
    <cellStyle name="Comma 2 3 2 2 3 4" xfId="445"/>
    <cellStyle name="Comma 2 3 2 2 3 5" xfId="2706"/>
    <cellStyle name="Comma 2 3 2 2 3 6" xfId="441"/>
    <cellStyle name="Comma 2 3 2 2 4" xfId="446"/>
    <cellStyle name="Comma 2 3 2 2 4 2" xfId="447"/>
    <cellStyle name="Comma 2 3 2 2 4 2 2" xfId="448"/>
    <cellStyle name="Comma 2 3 2 2 4 3" xfId="449"/>
    <cellStyle name="Comma 2 3 2 2 4 4" xfId="450"/>
    <cellStyle name="Comma 2 3 2 2 5" xfId="451"/>
    <cellStyle name="Comma 2 3 2 2 5 2" xfId="452"/>
    <cellStyle name="Comma 2 3 2 2 5 2 2" xfId="453"/>
    <cellStyle name="Comma 2 3 2 2 5 3" xfId="454"/>
    <cellStyle name="Comma 2 3 2 2 5 4" xfId="455"/>
    <cellStyle name="Comma 2 3 2 2 6" xfId="456"/>
    <cellStyle name="Comma 2 3 2 2 6 2" xfId="457"/>
    <cellStyle name="Comma 2 3 2 2 6 3" xfId="458"/>
    <cellStyle name="Comma 2 3 2 2 7" xfId="459"/>
    <cellStyle name="Comma 2 3 2 2 7 2" xfId="460"/>
    <cellStyle name="Comma 2 3 2 2 8" xfId="461"/>
    <cellStyle name="Comma 2 3 2 2 9" xfId="462"/>
    <cellStyle name="Comma 2 3 2 3" xfId="90"/>
    <cellStyle name="Comma 2 3 2 3 2" xfId="144"/>
    <cellStyle name="Comma 2 3 2 3 2 2" xfId="465"/>
    <cellStyle name="Comma 2 3 2 3 2 3" xfId="2720"/>
    <cellStyle name="Comma 2 3 2 3 2 4" xfId="464"/>
    <cellStyle name="Comma 2 3 2 3 3" xfId="466"/>
    <cellStyle name="Comma 2 3 2 3 4" xfId="467"/>
    <cellStyle name="Comma 2 3 2 3 5" xfId="2607"/>
    <cellStyle name="Comma 2 3 2 3 6" xfId="2666"/>
    <cellStyle name="Comma 2 3 2 3 7" xfId="463"/>
    <cellStyle name="Comma 2 3 2 4" xfId="117"/>
    <cellStyle name="Comma 2 3 2 4 2" xfId="469"/>
    <cellStyle name="Comma 2 3 2 4 2 2" xfId="470"/>
    <cellStyle name="Comma 2 3 2 4 3" xfId="471"/>
    <cellStyle name="Comma 2 3 2 4 4" xfId="472"/>
    <cellStyle name="Comma 2 3 2 4 5" xfId="2693"/>
    <cellStyle name="Comma 2 3 2 4 6" xfId="468"/>
    <cellStyle name="Comma 2 3 2 5" xfId="473"/>
    <cellStyle name="Comma 2 3 2 5 2" xfId="474"/>
    <cellStyle name="Comma 2 3 2 5 2 2" xfId="475"/>
    <cellStyle name="Comma 2 3 2 5 3" xfId="476"/>
    <cellStyle name="Comma 2 3 2 5 4" xfId="477"/>
    <cellStyle name="Comma 2 3 2 6" xfId="478"/>
    <cellStyle name="Comma 2 3 2 6 2" xfId="479"/>
    <cellStyle name="Comma 2 3 2 6 2 2" xfId="480"/>
    <cellStyle name="Comma 2 3 2 6 3" xfId="481"/>
    <cellStyle name="Comma 2 3 2 6 4" xfId="482"/>
    <cellStyle name="Comma 2 3 2 7" xfId="483"/>
    <cellStyle name="Comma 2 3 2 7 2" xfId="484"/>
    <cellStyle name="Comma 2 3 2 7 3" xfId="485"/>
    <cellStyle name="Comma 2 3 2 8" xfId="486"/>
    <cellStyle name="Comma 2 3 2 8 2" xfId="487"/>
    <cellStyle name="Comma 2 3 2 9" xfId="488"/>
    <cellStyle name="Comma 2 3 3" xfId="67"/>
    <cellStyle name="Comma 2 3 3 10" xfId="490"/>
    <cellStyle name="Comma 2 3 3 11" xfId="2585"/>
    <cellStyle name="Comma 2 3 3 12" xfId="2645"/>
    <cellStyle name="Comma 2 3 3 13" xfId="489"/>
    <cellStyle name="Comma 2 3 3 2" xfId="96"/>
    <cellStyle name="Comma 2 3 3 2 10" xfId="2613"/>
    <cellStyle name="Comma 2 3 3 2 11" xfId="2672"/>
    <cellStyle name="Comma 2 3 3 2 12" xfId="491"/>
    <cellStyle name="Comma 2 3 3 2 2" xfId="150"/>
    <cellStyle name="Comma 2 3 3 2 2 2" xfId="493"/>
    <cellStyle name="Comma 2 3 3 2 2 2 2" xfId="494"/>
    <cellStyle name="Comma 2 3 3 2 2 3" xfId="495"/>
    <cellStyle name="Comma 2 3 3 2 2 4" xfId="496"/>
    <cellStyle name="Comma 2 3 3 2 2 5" xfId="2726"/>
    <cellStyle name="Comma 2 3 3 2 2 6" xfId="492"/>
    <cellStyle name="Comma 2 3 3 2 3" xfId="497"/>
    <cellStyle name="Comma 2 3 3 2 3 2" xfId="498"/>
    <cellStyle name="Comma 2 3 3 2 3 2 2" xfId="499"/>
    <cellStyle name="Comma 2 3 3 2 3 3" xfId="500"/>
    <cellStyle name="Comma 2 3 3 2 3 4" xfId="501"/>
    <cellStyle name="Comma 2 3 3 2 4" xfId="502"/>
    <cellStyle name="Comma 2 3 3 2 4 2" xfId="503"/>
    <cellStyle name="Comma 2 3 3 2 4 2 2" xfId="504"/>
    <cellStyle name="Comma 2 3 3 2 4 3" xfId="505"/>
    <cellStyle name="Comma 2 3 3 2 4 4" xfId="506"/>
    <cellStyle name="Comma 2 3 3 2 5" xfId="507"/>
    <cellStyle name="Comma 2 3 3 2 5 2" xfId="508"/>
    <cellStyle name="Comma 2 3 3 2 5 2 2" xfId="509"/>
    <cellStyle name="Comma 2 3 3 2 5 3" xfId="510"/>
    <cellStyle name="Comma 2 3 3 2 5 4" xfId="511"/>
    <cellStyle name="Comma 2 3 3 2 6" xfId="512"/>
    <cellStyle name="Comma 2 3 3 2 6 2" xfId="513"/>
    <cellStyle name="Comma 2 3 3 2 6 3" xfId="514"/>
    <cellStyle name="Comma 2 3 3 2 7" xfId="515"/>
    <cellStyle name="Comma 2 3 3 2 7 2" xfId="516"/>
    <cellStyle name="Comma 2 3 3 2 8" xfId="517"/>
    <cellStyle name="Comma 2 3 3 2 9" xfId="518"/>
    <cellStyle name="Comma 2 3 3 3" xfId="123"/>
    <cellStyle name="Comma 2 3 3 3 2" xfId="520"/>
    <cellStyle name="Comma 2 3 3 3 2 2" xfId="521"/>
    <cellStyle name="Comma 2 3 3 3 3" xfId="522"/>
    <cellStyle name="Comma 2 3 3 3 4" xfId="523"/>
    <cellStyle name="Comma 2 3 3 3 5" xfId="2699"/>
    <cellStyle name="Comma 2 3 3 3 6" xfId="519"/>
    <cellStyle name="Comma 2 3 3 4" xfId="524"/>
    <cellStyle name="Comma 2 3 3 4 2" xfId="525"/>
    <cellStyle name="Comma 2 3 3 4 2 2" xfId="526"/>
    <cellStyle name="Comma 2 3 3 4 3" xfId="527"/>
    <cellStyle name="Comma 2 3 3 4 4" xfId="528"/>
    <cellStyle name="Comma 2 3 3 5" xfId="529"/>
    <cellStyle name="Comma 2 3 3 5 2" xfId="530"/>
    <cellStyle name="Comma 2 3 3 5 2 2" xfId="531"/>
    <cellStyle name="Comma 2 3 3 5 3" xfId="532"/>
    <cellStyle name="Comma 2 3 3 5 4" xfId="533"/>
    <cellStyle name="Comma 2 3 3 6" xfId="534"/>
    <cellStyle name="Comma 2 3 3 6 2" xfId="535"/>
    <cellStyle name="Comma 2 3 3 6 2 2" xfId="536"/>
    <cellStyle name="Comma 2 3 3 6 3" xfId="537"/>
    <cellStyle name="Comma 2 3 3 6 4" xfId="538"/>
    <cellStyle name="Comma 2 3 3 7" xfId="539"/>
    <cellStyle name="Comma 2 3 3 7 2" xfId="540"/>
    <cellStyle name="Comma 2 3 3 7 3" xfId="541"/>
    <cellStyle name="Comma 2 3 3 8" xfId="542"/>
    <cellStyle name="Comma 2 3 3 8 2" xfId="543"/>
    <cellStyle name="Comma 2 3 3 9" xfId="544"/>
    <cellStyle name="Comma 2 3 4" xfId="83"/>
    <cellStyle name="Comma 2 3 4 10" xfId="546"/>
    <cellStyle name="Comma 2 3 4 11" xfId="2600"/>
    <cellStyle name="Comma 2 3 4 12" xfId="2659"/>
    <cellStyle name="Comma 2 3 4 13" xfId="545"/>
    <cellStyle name="Comma 2 3 4 2" xfId="137"/>
    <cellStyle name="Comma 2 3 4 2 10" xfId="2713"/>
    <cellStyle name="Comma 2 3 4 2 11" xfId="547"/>
    <cellStyle name="Comma 2 3 4 2 2" xfId="548"/>
    <cellStyle name="Comma 2 3 4 2 2 2" xfId="549"/>
    <cellStyle name="Comma 2 3 4 2 2 2 2" xfId="550"/>
    <cellStyle name="Comma 2 3 4 2 2 3" xfId="551"/>
    <cellStyle name="Comma 2 3 4 2 2 4" xfId="552"/>
    <cellStyle name="Comma 2 3 4 2 3" xfId="553"/>
    <cellStyle name="Comma 2 3 4 2 3 2" xfId="554"/>
    <cellStyle name="Comma 2 3 4 2 3 2 2" xfId="555"/>
    <cellStyle name="Comma 2 3 4 2 3 3" xfId="556"/>
    <cellStyle name="Comma 2 3 4 2 3 4" xfId="557"/>
    <cellStyle name="Comma 2 3 4 2 4" xfId="558"/>
    <cellStyle name="Comma 2 3 4 2 4 2" xfId="559"/>
    <cellStyle name="Comma 2 3 4 2 4 2 2" xfId="560"/>
    <cellStyle name="Comma 2 3 4 2 4 3" xfId="561"/>
    <cellStyle name="Comma 2 3 4 2 4 4" xfId="562"/>
    <cellStyle name="Comma 2 3 4 2 5" xfId="563"/>
    <cellStyle name="Comma 2 3 4 2 5 2" xfId="564"/>
    <cellStyle name="Comma 2 3 4 2 5 2 2" xfId="565"/>
    <cellStyle name="Comma 2 3 4 2 5 3" xfId="566"/>
    <cellStyle name="Comma 2 3 4 2 5 4" xfId="567"/>
    <cellStyle name="Comma 2 3 4 2 6" xfId="568"/>
    <cellStyle name="Comma 2 3 4 2 6 2" xfId="569"/>
    <cellStyle name="Comma 2 3 4 2 6 3" xfId="570"/>
    <cellStyle name="Comma 2 3 4 2 7" xfId="571"/>
    <cellStyle name="Comma 2 3 4 2 7 2" xfId="572"/>
    <cellStyle name="Comma 2 3 4 2 8" xfId="573"/>
    <cellStyle name="Comma 2 3 4 2 9" xfId="574"/>
    <cellStyle name="Comma 2 3 4 3" xfId="575"/>
    <cellStyle name="Comma 2 3 4 3 2" xfId="576"/>
    <cellStyle name="Comma 2 3 4 3 2 2" xfId="577"/>
    <cellStyle name="Comma 2 3 4 3 3" xfId="578"/>
    <cellStyle name="Comma 2 3 4 3 4" xfId="579"/>
    <cellStyle name="Comma 2 3 4 4" xfId="580"/>
    <cellStyle name="Comma 2 3 4 4 2" xfId="581"/>
    <cellStyle name="Comma 2 3 4 4 2 2" xfId="582"/>
    <cellStyle name="Comma 2 3 4 4 3" xfId="583"/>
    <cellStyle name="Comma 2 3 4 4 4" xfId="584"/>
    <cellStyle name="Comma 2 3 4 5" xfId="585"/>
    <cellStyle name="Comma 2 3 4 5 2" xfId="586"/>
    <cellStyle name="Comma 2 3 4 5 2 2" xfId="587"/>
    <cellStyle name="Comma 2 3 4 5 3" xfId="588"/>
    <cellStyle name="Comma 2 3 4 5 4" xfId="589"/>
    <cellStyle name="Comma 2 3 4 6" xfId="590"/>
    <cellStyle name="Comma 2 3 4 6 2" xfId="591"/>
    <cellStyle name="Comma 2 3 4 6 2 2" xfId="592"/>
    <cellStyle name="Comma 2 3 4 6 3" xfId="593"/>
    <cellStyle name="Comma 2 3 4 6 4" xfId="594"/>
    <cellStyle name="Comma 2 3 4 7" xfId="595"/>
    <cellStyle name="Comma 2 3 4 7 2" xfId="596"/>
    <cellStyle name="Comma 2 3 4 7 3" xfId="597"/>
    <cellStyle name="Comma 2 3 4 8" xfId="598"/>
    <cellStyle name="Comma 2 3 4 8 2" xfId="599"/>
    <cellStyle name="Comma 2 3 4 9" xfId="600"/>
    <cellStyle name="Comma 2 3 5" xfId="110"/>
    <cellStyle name="Comma 2 3 5 10" xfId="2686"/>
    <cellStyle name="Comma 2 3 5 11" xfId="601"/>
    <cellStyle name="Comma 2 3 5 2" xfId="602"/>
    <cellStyle name="Comma 2 3 5 2 2" xfId="603"/>
    <cellStyle name="Comma 2 3 5 2 2 2" xfId="604"/>
    <cellStyle name="Comma 2 3 5 2 3" xfId="605"/>
    <cellStyle name="Comma 2 3 5 2 4" xfId="606"/>
    <cellStyle name="Comma 2 3 5 3" xfId="607"/>
    <cellStyle name="Comma 2 3 5 3 2" xfId="608"/>
    <cellStyle name="Comma 2 3 5 3 2 2" xfId="609"/>
    <cellStyle name="Comma 2 3 5 3 3" xfId="610"/>
    <cellStyle name="Comma 2 3 5 3 4" xfId="611"/>
    <cellStyle name="Comma 2 3 5 4" xfId="612"/>
    <cellStyle name="Comma 2 3 5 4 2" xfId="613"/>
    <cellStyle name="Comma 2 3 5 4 2 2" xfId="614"/>
    <cellStyle name="Comma 2 3 5 4 3" xfId="615"/>
    <cellStyle name="Comma 2 3 5 4 4" xfId="616"/>
    <cellStyle name="Comma 2 3 5 5" xfId="617"/>
    <cellStyle name="Comma 2 3 5 5 2" xfId="618"/>
    <cellStyle name="Comma 2 3 5 5 2 2" xfId="619"/>
    <cellStyle name="Comma 2 3 5 5 3" xfId="620"/>
    <cellStyle name="Comma 2 3 5 5 4" xfId="621"/>
    <cellStyle name="Comma 2 3 5 6" xfId="622"/>
    <cellStyle name="Comma 2 3 5 6 2" xfId="623"/>
    <cellStyle name="Comma 2 3 5 6 3" xfId="624"/>
    <cellStyle name="Comma 2 3 5 7" xfId="625"/>
    <cellStyle name="Comma 2 3 5 7 2" xfId="626"/>
    <cellStyle name="Comma 2 3 5 8" xfId="627"/>
    <cellStyle name="Comma 2 3 5 9" xfId="628"/>
    <cellStyle name="Comma 2 3 6" xfId="629"/>
    <cellStyle name="Comma 2 3 6 2" xfId="630"/>
    <cellStyle name="Comma 2 3 6 2 2" xfId="631"/>
    <cellStyle name="Comma 2 3 6 3" xfId="632"/>
    <cellStyle name="Comma 2 3 6 4" xfId="633"/>
    <cellStyle name="Comma 2 3 7" xfId="634"/>
    <cellStyle name="Comma 2 3 7 2" xfId="635"/>
    <cellStyle name="Comma 2 3 7 2 2" xfId="636"/>
    <cellStyle name="Comma 2 3 7 3" xfId="637"/>
    <cellStyle name="Comma 2 3 7 4" xfId="638"/>
    <cellStyle name="Comma 2 3 8" xfId="639"/>
    <cellStyle name="Comma 2 3 8 2" xfId="640"/>
    <cellStyle name="Comma 2 3 8 2 2" xfId="641"/>
    <cellStyle name="Comma 2 3 8 3" xfId="642"/>
    <cellStyle name="Comma 2 3 8 4" xfId="643"/>
    <cellStyle name="Comma 2 3 9" xfId="644"/>
    <cellStyle name="Comma 2 3 9 2" xfId="645"/>
    <cellStyle name="Comma 2 3 9 2 2" xfId="646"/>
    <cellStyle name="Comma 2 3 9 3" xfId="647"/>
    <cellStyle name="Comma 2 3 9 4" xfId="648"/>
    <cellStyle name="Comma 2 4" xfId="58"/>
    <cellStyle name="Comma 2 4 10" xfId="650"/>
    <cellStyle name="Comma 2 4 10 2" xfId="651"/>
    <cellStyle name="Comma 2 4 10 3" xfId="652"/>
    <cellStyle name="Comma 2 4 11" xfId="653"/>
    <cellStyle name="Comma 2 4 11 2" xfId="654"/>
    <cellStyle name="Comma 2 4 12" xfId="655"/>
    <cellStyle name="Comma 2 4 13" xfId="656"/>
    <cellStyle name="Comma 2 4 14" xfId="2576"/>
    <cellStyle name="Comma 2 4 15" xfId="2636"/>
    <cellStyle name="Comma 2 4 16" xfId="649"/>
    <cellStyle name="Comma 2 4 2" xfId="71"/>
    <cellStyle name="Comma 2 4 2 10" xfId="658"/>
    <cellStyle name="Comma 2 4 2 11" xfId="2589"/>
    <cellStyle name="Comma 2 4 2 12" xfId="2649"/>
    <cellStyle name="Comma 2 4 2 13" xfId="657"/>
    <cellStyle name="Comma 2 4 2 2" xfId="100"/>
    <cellStyle name="Comma 2 4 2 2 10" xfId="2617"/>
    <cellStyle name="Comma 2 4 2 2 11" xfId="2676"/>
    <cellStyle name="Comma 2 4 2 2 12" xfId="659"/>
    <cellStyle name="Comma 2 4 2 2 2" xfId="154"/>
    <cellStyle name="Comma 2 4 2 2 2 2" xfId="661"/>
    <cellStyle name="Comma 2 4 2 2 2 2 2" xfId="662"/>
    <cellStyle name="Comma 2 4 2 2 2 3" xfId="663"/>
    <cellStyle name="Comma 2 4 2 2 2 4" xfId="664"/>
    <cellStyle name="Comma 2 4 2 2 2 5" xfId="2730"/>
    <cellStyle name="Comma 2 4 2 2 2 6" xfId="660"/>
    <cellStyle name="Comma 2 4 2 2 3" xfId="665"/>
    <cellStyle name="Comma 2 4 2 2 3 2" xfId="666"/>
    <cellStyle name="Comma 2 4 2 2 3 2 2" xfId="667"/>
    <cellStyle name="Comma 2 4 2 2 3 3" xfId="668"/>
    <cellStyle name="Comma 2 4 2 2 3 4" xfId="669"/>
    <cellStyle name="Comma 2 4 2 2 4" xfId="670"/>
    <cellStyle name="Comma 2 4 2 2 4 2" xfId="671"/>
    <cellStyle name="Comma 2 4 2 2 4 2 2" xfId="672"/>
    <cellStyle name="Comma 2 4 2 2 4 3" xfId="673"/>
    <cellStyle name="Comma 2 4 2 2 4 4" xfId="674"/>
    <cellStyle name="Comma 2 4 2 2 5" xfId="675"/>
    <cellStyle name="Comma 2 4 2 2 5 2" xfId="676"/>
    <cellStyle name="Comma 2 4 2 2 5 2 2" xfId="677"/>
    <cellStyle name="Comma 2 4 2 2 5 3" xfId="678"/>
    <cellStyle name="Comma 2 4 2 2 5 4" xfId="679"/>
    <cellStyle name="Comma 2 4 2 2 6" xfId="680"/>
    <cellStyle name="Comma 2 4 2 2 6 2" xfId="681"/>
    <cellStyle name="Comma 2 4 2 2 6 3" xfId="682"/>
    <cellStyle name="Comma 2 4 2 2 7" xfId="683"/>
    <cellStyle name="Comma 2 4 2 2 7 2" xfId="684"/>
    <cellStyle name="Comma 2 4 2 2 8" xfId="685"/>
    <cellStyle name="Comma 2 4 2 2 9" xfId="686"/>
    <cellStyle name="Comma 2 4 2 3" xfId="127"/>
    <cellStyle name="Comma 2 4 2 3 2" xfId="688"/>
    <cellStyle name="Comma 2 4 2 3 2 2" xfId="689"/>
    <cellStyle name="Comma 2 4 2 3 3" xfId="690"/>
    <cellStyle name="Comma 2 4 2 3 4" xfId="691"/>
    <cellStyle name="Comma 2 4 2 3 5" xfId="2703"/>
    <cellStyle name="Comma 2 4 2 3 6" xfId="687"/>
    <cellStyle name="Comma 2 4 2 4" xfId="692"/>
    <cellStyle name="Comma 2 4 2 4 2" xfId="693"/>
    <cellStyle name="Comma 2 4 2 4 2 2" xfId="694"/>
    <cellStyle name="Comma 2 4 2 4 3" xfId="695"/>
    <cellStyle name="Comma 2 4 2 4 4" xfId="696"/>
    <cellStyle name="Comma 2 4 2 5" xfId="697"/>
    <cellStyle name="Comma 2 4 2 5 2" xfId="698"/>
    <cellStyle name="Comma 2 4 2 5 2 2" xfId="699"/>
    <cellStyle name="Comma 2 4 2 5 3" xfId="700"/>
    <cellStyle name="Comma 2 4 2 5 4" xfId="701"/>
    <cellStyle name="Comma 2 4 2 6" xfId="702"/>
    <cellStyle name="Comma 2 4 2 6 2" xfId="703"/>
    <cellStyle name="Comma 2 4 2 6 2 2" xfId="704"/>
    <cellStyle name="Comma 2 4 2 6 3" xfId="705"/>
    <cellStyle name="Comma 2 4 2 6 4" xfId="706"/>
    <cellStyle name="Comma 2 4 2 7" xfId="707"/>
    <cellStyle name="Comma 2 4 2 7 2" xfId="708"/>
    <cellStyle name="Comma 2 4 2 7 3" xfId="709"/>
    <cellStyle name="Comma 2 4 2 8" xfId="710"/>
    <cellStyle name="Comma 2 4 2 8 2" xfId="711"/>
    <cellStyle name="Comma 2 4 2 9" xfId="712"/>
    <cellStyle name="Comma 2 4 3" xfId="87"/>
    <cellStyle name="Comma 2 4 3 10" xfId="714"/>
    <cellStyle name="Comma 2 4 3 11" xfId="2604"/>
    <cellStyle name="Comma 2 4 3 12" xfId="2663"/>
    <cellStyle name="Comma 2 4 3 13" xfId="713"/>
    <cellStyle name="Comma 2 4 3 2" xfId="141"/>
    <cellStyle name="Comma 2 4 3 2 10" xfId="2717"/>
    <cellStyle name="Comma 2 4 3 2 11" xfId="715"/>
    <cellStyle name="Comma 2 4 3 2 2" xfId="716"/>
    <cellStyle name="Comma 2 4 3 2 2 2" xfId="717"/>
    <cellStyle name="Comma 2 4 3 2 2 2 2" xfId="718"/>
    <cellStyle name="Comma 2 4 3 2 2 3" xfId="719"/>
    <cellStyle name="Comma 2 4 3 2 2 4" xfId="720"/>
    <cellStyle name="Comma 2 4 3 2 3" xfId="721"/>
    <cellStyle name="Comma 2 4 3 2 3 2" xfId="722"/>
    <cellStyle name="Comma 2 4 3 2 3 2 2" xfId="723"/>
    <cellStyle name="Comma 2 4 3 2 3 3" xfId="724"/>
    <cellStyle name="Comma 2 4 3 2 3 4" xfId="725"/>
    <cellStyle name="Comma 2 4 3 2 4" xfId="726"/>
    <cellStyle name="Comma 2 4 3 2 4 2" xfId="727"/>
    <cellStyle name="Comma 2 4 3 2 4 2 2" xfId="728"/>
    <cellStyle name="Comma 2 4 3 2 4 3" xfId="729"/>
    <cellStyle name="Comma 2 4 3 2 4 4" xfId="730"/>
    <cellStyle name="Comma 2 4 3 2 5" xfId="731"/>
    <cellStyle name="Comma 2 4 3 2 5 2" xfId="732"/>
    <cellStyle name="Comma 2 4 3 2 5 2 2" xfId="733"/>
    <cellStyle name="Comma 2 4 3 2 5 3" xfId="734"/>
    <cellStyle name="Comma 2 4 3 2 5 4" xfId="735"/>
    <cellStyle name="Comma 2 4 3 2 6" xfId="736"/>
    <cellStyle name="Comma 2 4 3 2 6 2" xfId="737"/>
    <cellStyle name="Comma 2 4 3 2 6 3" xfId="738"/>
    <cellStyle name="Comma 2 4 3 2 7" xfId="739"/>
    <cellStyle name="Comma 2 4 3 2 7 2" xfId="740"/>
    <cellStyle name="Comma 2 4 3 2 8" xfId="741"/>
    <cellStyle name="Comma 2 4 3 2 9" xfId="742"/>
    <cellStyle name="Comma 2 4 3 3" xfId="743"/>
    <cellStyle name="Comma 2 4 3 3 2" xfId="744"/>
    <cellStyle name="Comma 2 4 3 3 2 2" xfId="745"/>
    <cellStyle name="Comma 2 4 3 3 3" xfId="746"/>
    <cellStyle name="Comma 2 4 3 3 4" xfId="747"/>
    <cellStyle name="Comma 2 4 3 4" xfId="748"/>
    <cellStyle name="Comma 2 4 3 4 2" xfId="749"/>
    <cellStyle name="Comma 2 4 3 4 2 2" xfId="750"/>
    <cellStyle name="Comma 2 4 3 4 3" xfId="751"/>
    <cellStyle name="Comma 2 4 3 4 4" xfId="752"/>
    <cellStyle name="Comma 2 4 3 5" xfId="753"/>
    <cellStyle name="Comma 2 4 3 5 2" xfId="754"/>
    <cellStyle name="Comma 2 4 3 5 2 2" xfId="755"/>
    <cellStyle name="Comma 2 4 3 5 3" xfId="756"/>
    <cellStyle name="Comma 2 4 3 5 4" xfId="757"/>
    <cellStyle name="Comma 2 4 3 6" xfId="758"/>
    <cellStyle name="Comma 2 4 3 6 2" xfId="759"/>
    <cellStyle name="Comma 2 4 3 6 2 2" xfId="760"/>
    <cellStyle name="Comma 2 4 3 6 3" xfId="761"/>
    <cellStyle name="Comma 2 4 3 6 4" xfId="762"/>
    <cellStyle name="Comma 2 4 3 7" xfId="763"/>
    <cellStyle name="Comma 2 4 3 7 2" xfId="764"/>
    <cellStyle name="Comma 2 4 3 7 3" xfId="765"/>
    <cellStyle name="Comma 2 4 3 8" xfId="766"/>
    <cellStyle name="Comma 2 4 3 8 2" xfId="767"/>
    <cellStyle name="Comma 2 4 3 9" xfId="768"/>
    <cellStyle name="Comma 2 4 4" xfId="114"/>
    <cellStyle name="Comma 2 4 4 10" xfId="770"/>
    <cellStyle name="Comma 2 4 4 11" xfId="2690"/>
    <cellStyle name="Comma 2 4 4 12" xfId="769"/>
    <cellStyle name="Comma 2 4 4 2" xfId="771"/>
    <cellStyle name="Comma 2 4 4 2 2" xfId="772"/>
    <cellStyle name="Comma 2 4 4 2 2 2" xfId="773"/>
    <cellStyle name="Comma 2 4 4 2 2 2 2" xfId="774"/>
    <cellStyle name="Comma 2 4 4 2 2 3" xfId="775"/>
    <cellStyle name="Comma 2 4 4 2 2 4" xfId="776"/>
    <cellStyle name="Comma 2 4 4 2 3" xfId="777"/>
    <cellStyle name="Comma 2 4 4 2 3 2" xfId="778"/>
    <cellStyle name="Comma 2 4 4 2 3 2 2" xfId="779"/>
    <cellStyle name="Comma 2 4 4 2 3 3" xfId="780"/>
    <cellStyle name="Comma 2 4 4 2 3 4" xfId="781"/>
    <cellStyle name="Comma 2 4 4 2 4" xfId="782"/>
    <cellStyle name="Comma 2 4 4 2 4 2" xfId="783"/>
    <cellStyle name="Comma 2 4 4 2 4 2 2" xfId="784"/>
    <cellStyle name="Comma 2 4 4 2 4 3" xfId="785"/>
    <cellStyle name="Comma 2 4 4 2 4 4" xfId="786"/>
    <cellStyle name="Comma 2 4 4 2 5" xfId="787"/>
    <cellStyle name="Comma 2 4 4 2 5 2" xfId="788"/>
    <cellStyle name="Comma 2 4 4 2 5 2 2" xfId="789"/>
    <cellStyle name="Comma 2 4 4 2 5 3" xfId="790"/>
    <cellStyle name="Comma 2 4 4 2 5 4" xfId="791"/>
    <cellStyle name="Comma 2 4 4 2 6" xfId="792"/>
    <cellStyle name="Comma 2 4 4 2 6 2" xfId="793"/>
    <cellStyle name="Comma 2 4 4 2 6 3" xfId="794"/>
    <cellStyle name="Comma 2 4 4 2 7" xfId="795"/>
    <cellStyle name="Comma 2 4 4 2 7 2" xfId="796"/>
    <cellStyle name="Comma 2 4 4 2 8" xfId="797"/>
    <cellStyle name="Comma 2 4 4 2 9" xfId="798"/>
    <cellStyle name="Comma 2 4 4 3" xfId="799"/>
    <cellStyle name="Comma 2 4 4 3 2" xfId="800"/>
    <cellStyle name="Comma 2 4 4 3 2 2" xfId="801"/>
    <cellStyle name="Comma 2 4 4 3 3" xfId="802"/>
    <cellStyle name="Comma 2 4 4 3 4" xfId="803"/>
    <cellStyle name="Comma 2 4 4 4" xfId="804"/>
    <cellStyle name="Comma 2 4 4 4 2" xfId="805"/>
    <cellStyle name="Comma 2 4 4 4 2 2" xfId="806"/>
    <cellStyle name="Comma 2 4 4 4 3" xfId="807"/>
    <cellStyle name="Comma 2 4 4 4 4" xfId="808"/>
    <cellStyle name="Comma 2 4 4 5" xfId="809"/>
    <cellStyle name="Comma 2 4 4 5 2" xfId="810"/>
    <cellStyle name="Comma 2 4 4 5 2 2" xfId="811"/>
    <cellStyle name="Comma 2 4 4 5 3" xfId="812"/>
    <cellStyle name="Comma 2 4 4 5 4" xfId="813"/>
    <cellStyle name="Comma 2 4 4 6" xfId="814"/>
    <cellStyle name="Comma 2 4 4 6 2" xfId="815"/>
    <cellStyle name="Comma 2 4 4 6 2 2" xfId="816"/>
    <cellStyle name="Comma 2 4 4 6 3" xfId="817"/>
    <cellStyle name="Comma 2 4 4 6 4" xfId="818"/>
    <cellStyle name="Comma 2 4 4 7" xfId="819"/>
    <cellStyle name="Comma 2 4 4 7 2" xfId="820"/>
    <cellStyle name="Comma 2 4 4 7 3" xfId="821"/>
    <cellStyle name="Comma 2 4 4 8" xfId="822"/>
    <cellStyle name="Comma 2 4 4 8 2" xfId="823"/>
    <cellStyle name="Comma 2 4 4 9" xfId="824"/>
    <cellStyle name="Comma 2 4 5" xfId="825"/>
    <cellStyle name="Comma 2 4 5 2" xfId="826"/>
    <cellStyle name="Comma 2 4 5 2 2" xfId="827"/>
    <cellStyle name="Comma 2 4 5 2 2 2" xfId="828"/>
    <cellStyle name="Comma 2 4 5 2 3" xfId="829"/>
    <cellStyle name="Comma 2 4 5 2 4" xfId="830"/>
    <cellStyle name="Comma 2 4 5 3" xfId="831"/>
    <cellStyle name="Comma 2 4 5 3 2" xfId="832"/>
    <cellStyle name="Comma 2 4 5 3 2 2" xfId="833"/>
    <cellStyle name="Comma 2 4 5 3 3" xfId="834"/>
    <cellStyle name="Comma 2 4 5 3 4" xfId="835"/>
    <cellStyle name="Comma 2 4 5 4" xfId="836"/>
    <cellStyle name="Comma 2 4 5 4 2" xfId="837"/>
    <cellStyle name="Comma 2 4 5 4 2 2" xfId="838"/>
    <cellStyle name="Comma 2 4 5 4 3" xfId="839"/>
    <cellStyle name="Comma 2 4 5 4 4" xfId="840"/>
    <cellStyle name="Comma 2 4 5 5" xfId="841"/>
    <cellStyle name="Comma 2 4 5 5 2" xfId="842"/>
    <cellStyle name="Comma 2 4 5 5 2 2" xfId="843"/>
    <cellStyle name="Comma 2 4 5 5 3" xfId="844"/>
    <cellStyle name="Comma 2 4 5 5 4" xfId="845"/>
    <cellStyle name="Comma 2 4 5 6" xfId="846"/>
    <cellStyle name="Comma 2 4 5 6 2" xfId="847"/>
    <cellStyle name="Comma 2 4 5 6 3" xfId="848"/>
    <cellStyle name="Comma 2 4 5 7" xfId="849"/>
    <cellStyle name="Comma 2 4 5 7 2" xfId="850"/>
    <cellStyle name="Comma 2 4 5 8" xfId="851"/>
    <cellStyle name="Comma 2 4 5 9" xfId="852"/>
    <cellStyle name="Comma 2 4 6" xfId="853"/>
    <cellStyle name="Comma 2 4 6 2" xfId="854"/>
    <cellStyle name="Comma 2 4 6 2 2" xfId="855"/>
    <cellStyle name="Comma 2 4 6 3" xfId="856"/>
    <cellStyle name="Comma 2 4 6 4" xfId="857"/>
    <cellStyle name="Comma 2 4 7" xfId="858"/>
    <cellStyle name="Comma 2 4 7 2" xfId="859"/>
    <cellStyle name="Comma 2 4 7 2 2" xfId="860"/>
    <cellStyle name="Comma 2 4 7 3" xfId="861"/>
    <cellStyle name="Comma 2 4 7 4" xfId="862"/>
    <cellStyle name="Comma 2 4 8" xfId="863"/>
    <cellStyle name="Comma 2 4 8 2" xfId="864"/>
    <cellStyle name="Comma 2 4 8 2 2" xfId="865"/>
    <cellStyle name="Comma 2 4 8 3" xfId="866"/>
    <cellStyle name="Comma 2 4 8 4" xfId="867"/>
    <cellStyle name="Comma 2 4 9" xfId="868"/>
    <cellStyle name="Comma 2 4 9 2" xfId="869"/>
    <cellStyle name="Comma 2 4 9 2 2" xfId="870"/>
    <cellStyle name="Comma 2 4 9 3" xfId="871"/>
    <cellStyle name="Comma 2 4 9 4" xfId="872"/>
    <cellStyle name="Comma 2 5" xfId="64"/>
    <cellStyle name="Comma 2 5 10" xfId="874"/>
    <cellStyle name="Comma 2 5 10 2" xfId="875"/>
    <cellStyle name="Comma 2 5 10 3" xfId="876"/>
    <cellStyle name="Comma 2 5 11" xfId="877"/>
    <cellStyle name="Comma 2 5 11 2" xfId="878"/>
    <cellStyle name="Comma 2 5 12" xfId="879"/>
    <cellStyle name="Comma 2 5 13" xfId="880"/>
    <cellStyle name="Comma 2 5 14" xfId="2582"/>
    <cellStyle name="Comma 2 5 15" xfId="2642"/>
    <cellStyle name="Comma 2 5 16" xfId="873"/>
    <cellStyle name="Comma 2 5 2" xfId="93"/>
    <cellStyle name="Comma 2 5 2 10" xfId="882"/>
    <cellStyle name="Comma 2 5 2 11" xfId="2610"/>
    <cellStyle name="Comma 2 5 2 12" xfId="2669"/>
    <cellStyle name="Comma 2 5 2 13" xfId="881"/>
    <cellStyle name="Comma 2 5 2 2" xfId="147"/>
    <cellStyle name="Comma 2 5 2 2 10" xfId="2723"/>
    <cellStyle name="Comma 2 5 2 2 11" xfId="883"/>
    <cellStyle name="Comma 2 5 2 2 2" xfId="884"/>
    <cellStyle name="Comma 2 5 2 2 2 2" xfId="885"/>
    <cellStyle name="Comma 2 5 2 2 2 2 2" xfId="886"/>
    <cellStyle name="Comma 2 5 2 2 2 3" xfId="887"/>
    <cellStyle name="Comma 2 5 2 2 2 4" xfId="888"/>
    <cellStyle name="Comma 2 5 2 2 3" xfId="889"/>
    <cellStyle name="Comma 2 5 2 2 3 2" xfId="890"/>
    <cellStyle name="Comma 2 5 2 2 3 2 2" xfId="891"/>
    <cellStyle name="Comma 2 5 2 2 3 3" xfId="892"/>
    <cellStyle name="Comma 2 5 2 2 3 4" xfId="893"/>
    <cellStyle name="Comma 2 5 2 2 4" xfId="894"/>
    <cellStyle name="Comma 2 5 2 2 4 2" xfId="895"/>
    <cellStyle name="Comma 2 5 2 2 4 2 2" xfId="896"/>
    <cellStyle name="Comma 2 5 2 2 4 3" xfId="897"/>
    <cellStyle name="Comma 2 5 2 2 4 4" xfId="898"/>
    <cellStyle name="Comma 2 5 2 2 5" xfId="899"/>
    <cellStyle name="Comma 2 5 2 2 5 2" xfId="900"/>
    <cellStyle name="Comma 2 5 2 2 5 2 2" xfId="901"/>
    <cellStyle name="Comma 2 5 2 2 5 3" xfId="902"/>
    <cellStyle name="Comma 2 5 2 2 5 4" xfId="903"/>
    <cellStyle name="Comma 2 5 2 2 6" xfId="904"/>
    <cellStyle name="Comma 2 5 2 2 6 2" xfId="905"/>
    <cellStyle name="Comma 2 5 2 2 6 3" xfId="906"/>
    <cellStyle name="Comma 2 5 2 2 7" xfId="907"/>
    <cellStyle name="Comma 2 5 2 2 7 2" xfId="908"/>
    <cellStyle name="Comma 2 5 2 2 8" xfId="909"/>
    <cellStyle name="Comma 2 5 2 2 9" xfId="910"/>
    <cellStyle name="Comma 2 5 2 3" xfId="911"/>
    <cellStyle name="Comma 2 5 2 3 2" xfId="912"/>
    <cellStyle name="Comma 2 5 2 3 2 2" xfId="913"/>
    <cellStyle name="Comma 2 5 2 3 3" xfId="914"/>
    <cellStyle name="Comma 2 5 2 3 4" xfId="915"/>
    <cellStyle name="Comma 2 5 2 4" xfId="916"/>
    <cellStyle name="Comma 2 5 2 4 2" xfId="917"/>
    <cellStyle name="Comma 2 5 2 4 2 2" xfId="918"/>
    <cellStyle name="Comma 2 5 2 4 3" xfId="919"/>
    <cellStyle name="Comma 2 5 2 4 4" xfId="920"/>
    <cellStyle name="Comma 2 5 2 5" xfId="921"/>
    <cellStyle name="Comma 2 5 2 5 2" xfId="922"/>
    <cellStyle name="Comma 2 5 2 5 2 2" xfId="923"/>
    <cellStyle name="Comma 2 5 2 5 3" xfId="924"/>
    <cellStyle name="Comma 2 5 2 5 4" xfId="925"/>
    <cellStyle name="Comma 2 5 2 6" xfId="926"/>
    <cellStyle name="Comma 2 5 2 6 2" xfId="927"/>
    <cellStyle name="Comma 2 5 2 6 2 2" xfId="928"/>
    <cellStyle name="Comma 2 5 2 6 3" xfId="929"/>
    <cellStyle name="Comma 2 5 2 6 4" xfId="930"/>
    <cellStyle name="Comma 2 5 2 7" xfId="931"/>
    <cellStyle name="Comma 2 5 2 7 2" xfId="932"/>
    <cellStyle name="Comma 2 5 2 7 3" xfId="933"/>
    <cellStyle name="Comma 2 5 2 8" xfId="934"/>
    <cellStyle name="Comma 2 5 2 8 2" xfId="935"/>
    <cellStyle name="Comma 2 5 2 9" xfId="936"/>
    <cellStyle name="Comma 2 5 3" xfId="120"/>
    <cellStyle name="Comma 2 5 3 10" xfId="938"/>
    <cellStyle name="Comma 2 5 3 11" xfId="2696"/>
    <cellStyle name="Comma 2 5 3 12" xfId="937"/>
    <cellStyle name="Comma 2 5 3 2" xfId="939"/>
    <cellStyle name="Comma 2 5 3 2 2" xfId="940"/>
    <cellStyle name="Comma 2 5 3 2 2 2" xfId="941"/>
    <cellStyle name="Comma 2 5 3 2 2 2 2" xfId="942"/>
    <cellStyle name="Comma 2 5 3 2 2 3" xfId="943"/>
    <cellStyle name="Comma 2 5 3 2 2 4" xfId="944"/>
    <cellStyle name="Comma 2 5 3 2 3" xfId="945"/>
    <cellStyle name="Comma 2 5 3 2 3 2" xfId="946"/>
    <cellStyle name="Comma 2 5 3 2 3 2 2" xfId="947"/>
    <cellStyle name="Comma 2 5 3 2 3 3" xfId="948"/>
    <cellStyle name="Comma 2 5 3 2 3 4" xfId="949"/>
    <cellStyle name="Comma 2 5 3 2 4" xfId="950"/>
    <cellStyle name="Comma 2 5 3 2 4 2" xfId="951"/>
    <cellStyle name="Comma 2 5 3 2 4 2 2" xfId="952"/>
    <cellStyle name="Comma 2 5 3 2 4 3" xfId="953"/>
    <cellStyle name="Comma 2 5 3 2 4 4" xfId="954"/>
    <cellStyle name="Comma 2 5 3 2 5" xfId="955"/>
    <cellStyle name="Comma 2 5 3 2 5 2" xfId="956"/>
    <cellStyle name="Comma 2 5 3 2 5 2 2" xfId="957"/>
    <cellStyle name="Comma 2 5 3 2 5 3" xfId="958"/>
    <cellStyle name="Comma 2 5 3 2 5 4" xfId="959"/>
    <cellStyle name="Comma 2 5 3 2 6" xfId="960"/>
    <cellStyle name="Comma 2 5 3 2 6 2" xfId="961"/>
    <cellStyle name="Comma 2 5 3 2 6 3" xfId="962"/>
    <cellStyle name="Comma 2 5 3 2 7" xfId="963"/>
    <cellStyle name="Comma 2 5 3 2 7 2" xfId="964"/>
    <cellStyle name="Comma 2 5 3 2 8" xfId="965"/>
    <cellStyle name="Comma 2 5 3 2 9" xfId="966"/>
    <cellStyle name="Comma 2 5 3 3" xfId="967"/>
    <cellStyle name="Comma 2 5 3 3 2" xfId="968"/>
    <cellStyle name="Comma 2 5 3 3 2 2" xfId="969"/>
    <cellStyle name="Comma 2 5 3 3 3" xfId="970"/>
    <cellStyle name="Comma 2 5 3 3 4" xfId="971"/>
    <cellStyle name="Comma 2 5 3 4" xfId="972"/>
    <cellStyle name="Comma 2 5 3 4 2" xfId="973"/>
    <cellStyle name="Comma 2 5 3 4 2 2" xfId="974"/>
    <cellStyle name="Comma 2 5 3 4 3" xfId="975"/>
    <cellStyle name="Comma 2 5 3 4 4" xfId="976"/>
    <cellStyle name="Comma 2 5 3 5" xfId="977"/>
    <cellStyle name="Comma 2 5 3 5 2" xfId="978"/>
    <cellStyle name="Comma 2 5 3 5 2 2" xfId="979"/>
    <cellStyle name="Comma 2 5 3 5 3" xfId="980"/>
    <cellStyle name="Comma 2 5 3 5 4" xfId="981"/>
    <cellStyle name="Comma 2 5 3 6" xfId="982"/>
    <cellStyle name="Comma 2 5 3 6 2" xfId="983"/>
    <cellStyle name="Comma 2 5 3 6 2 2" xfId="984"/>
    <cellStyle name="Comma 2 5 3 6 3" xfId="985"/>
    <cellStyle name="Comma 2 5 3 6 4" xfId="986"/>
    <cellStyle name="Comma 2 5 3 7" xfId="987"/>
    <cellStyle name="Comma 2 5 3 7 2" xfId="988"/>
    <cellStyle name="Comma 2 5 3 7 3" xfId="989"/>
    <cellStyle name="Comma 2 5 3 8" xfId="990"/>
    <cellStyle name="Comma 2 5 3 8 2" xfId="991"/>
    <cellStyle name="Comma 2 5 3 9" xfId="992"/>
    <cellStyle name="Comma 2 5 4" xfId="993"/>
    <cellStyle name="Comma 2 5 4 10" xfId="994"/>
    <cellStyle name="Comma 2 5 4 2" xfId="995"/>
    <cellStyle name="Comma 2 5 4 2 2" xfId="996"/>
    <cellStyle name="Comma 2 5 4 2 2 2" xfId="997"/>
    <cellStyle name="Comma 2 5 4 2 2 2 2" xfId="998"/>
    <cellStyle name="Comma 2 5 4 2 2 3" xfId="999"/>
    <cellStyle name="Comma 2 5 4 2 2 4" xfId="1000"/>
    <cellStyle name="Comma 2 5 4 2 3" xfId="1001"/>
    <cellStyle name="Comma 2 5 4 2 3 2" xfId="1002"/>
    <cellStyle name="Comma 2 5 4 2 3 2 2" xfId="1003"/>
    <cellStyle name="Comma 2 5 4 2 3 3" xfId="1004"/>
    <cellStyle name="Comma 2 5 4 2 3 4" xfId="1005"/>
    <cellStyle name="Comma 2 5 4 2 4" xfId="1006"/>
    <cellStyle name="Comma 2 5 4 2 4 2" xfId="1007"/>
    <cellStyle name="Comma 2 5 4 2 4 2 2" xfId="1008"/>
    <cellStyle name="Comma 2 5 4 2 4 3" xfId="1009"/>
    <cellStyle name="Comma 2 5 4 2 4 4" xfId="1010"/>
    <cellStyle name="Comma 2 5 4 2 5" xfId="1011"/>
    <cellStyle name="Comma 2 5 4 2 5 2" xfId="1012"/>
    <cellStyle name="Comma 2 5 4 2 5 2 2" xfId="1013"/>
    <cellStyle name="Comma 2 5 4 2 5 3" xfId="1014"/>
    <cellStyle name="Comma 2 5 4 2 5 4" xfId="1015"/>
    <cellStyle name="Comma 2 5 4 2 6" xfId="1016"/>
    <cellStyle name="Comma 2 5 4 2 6 2" xfId="1017"/>
    <cellStyle name="Comma 2 5 4 2 6 3" xfId="1018"/>
    <cellStyle name="Comma 2 5 4 2 7" xfId="1019"/>
    <cellStyle name="Comma 2 5 4 2 7 2" xfId="1020"/>
    <cellStyle name="Comma 2 5 4 2 8" xfId="1021"/>
    <cellStyle name="Comma 2 5 4 2 9" xfId="1022"/>
    <cellStyle name="Comma 2 5 4 3" xfId="1023"/>
    <cellStyle name="Comma 2 5 4 3 2" xfId="1024"/>
    <cellStyle name="Comma 2 5 4 3 2 2" xfId="1025"/>
    <cellStyle name="Comma 2 5 4 3 3" xfId="1026"/>
    <cellStyle name="Comma 2 5 4 3 4" xfId="1027"/>
    <cellStyle name="Comma 2 5 4 4" xfId="1028"/>
    <cellStyle name="Comma 2 5 4 4 2" xfId="1029"/>
    <cellStyle name="Comma 2 5 4 4 2 2" xfId="1030"/>
    <cellStyle name="Comma 2 5 4 4 3" xfId="1031"/>
    <cellStyle name="Comma 2 5 4 4 4" xfId="1032"/>
    <cellStyle name="Comma 2 5 4 5" xfId="1033"/>
    <cellStyle name="Comma 2 5 4 5 2" xfId="1034"/>
    <cellStyle name="Comma 2 5 4 5 2 2" xfId="1035"/>
    <cellStyle name="Comma 2 5 4 5 3" xfId="1036"/>
    <cellStyle name="Comma 2 5 4 5 4" xfId="1037"/>
    <cellStyle name="Comma 2 5 4 6" xfId="1038"/>
    <cellStyle name="Comma 2 5 4 6 2" xfId="1039"/>
    <cellStyle name="Comma 2 5 4 6 2 2" xfId="1040"/>
    <cellStyle name="Comma 2 5 4 6 3" xfId="1041"/>
    <cellStyle name="Comma 2 5 4 6 4" xfId="1042"/>
    <cellStyle name="Comma 2 5 4 7" xfId="1043"/>
    <cellStyle name="Comma 2 5 4 7 2" xfId="1044"/>
    <cellStyle name="Comma 2 5 4 7 3" xfId="1045"/>
    <cellStyle name="Comma 2 5 4 8" xfId="1046"/>
    <cellStyle name="Comma 2 5 4 8 2" xfId="1047"/>
    <cellStyle name="Comma 2 5 4 9" xfId="1048"/>
    <cellStyle name="Comma 2 5 5" xfId="1049"/>
    <cellStyle name="Comma 2 5 5 2" xfId="1050"/>
    <cellStyle name="Comma 2 5 5 2 2" xfId="1051"/>
    <cellStyle name="Comma 2 5 5 2 2 2" xfId="1052"/>
    <cellStyle name="Comma 2 5 5 2 3" xfId="1053"/>
    <cellStyle name="Comma 2 5 5 2 4" xfId="1054"/>
    <cellStyle name="Comma 2 5 5 3" xfId="1055"/>
    <cellStyle name="Comma 2 5 5 3 2" xfId="1056"/>
    <cellStyle name="Comma 2 5 5 3 2 2" xfId="1057"/>
    <cellStyle name="Comma 2 5 5 3 3" xfId="1058"/>
    <cellStyle name="Comma 2 5 5 3 4" xfId="1059"/>
    <cellStyle name="Comma 2 5 5 4" xfId="1060"/>
    <cellStyle name="Comma 2 5 5 4 2" xfId="1061"/>
    <cellStyle name="Comma 2 5 5 4 2 2" xfId="1062"/>
    <cellStyle name="Comma 2 5 5 4 3" xfId="1063"/>
    <cellStyle name="Comma 2 5 5 4 4" xfId="1064"/>
    <cellStyle name="Comma 2 5 5 5" xfId="1065"/>
    <cellStyle name="Comma 2 5 5 5 2" xfId="1066"/>
    <cellStyle name="Comma 2 5 5 5 2 2" xfId="1067"/>
    <cellStyle name="Comma 2 5 5 5 3" xfId="1068"/>
    <cellStyle name="Comma 2 5 5 5 4" xfId="1069"/>
    <cellStyle name="Comma 2 5 5 6" xfId="1070"/>
    <cellStyle name="Comma 2 5 5 6 2" xfId="1071"/>
    <cellStyle name="Comma 2 5 5 6 3" xfId="1072"/>
    <cellStyle name="Comma 2 5 5 7" xfId="1073"/>
    <cellStyle name="Comma 2 5 5 7 2" xfId="1074"/>
    <cellStyle name="Comma 2 5 5 8" xfId="1075"/>
    <cellStyle name="Comma 2 5 5 9" xfId="1076"/>
    <cellStyle name="Comma 2 5 6" xfId="1077"/>
    <cellStyle name="Comma 2 5 6 2" xfId="1078"/>
    <cellStyle name="Comma 2 5 6 2 2" xfId="1079"/>
    <cellStyle name="Comma 2 5 6 3" xfId="1080"/>
    <cellStyle name="Comma 2 5 6 4" xfId="1081"/>
    <cellStyle name="Comma 2 5 7" xfId="1082"/>
    <cellStyle name="Comma 2 5 7 2" xfId="1083"/>
    <cellStyle name="Comma 2 5 7 2 2" xfId="1084"/>
    <cellStyle name="Comma 2 5 7 3" xfId="1085"/>
    <cellStyle name="Comma 2 5 7 4" xfId="1086"/>
    <cellStyle name="Comma 2 5 8" xfId="1087"/>
    <cellStyle name="Comma 2 5 8 2" xfId="1088"/>
    <cellStyle name="Comma 2 5 8 2 2" xfId="1089"/>
    <cellStyle name="Comma 2 5 8 3" xfId="1090"/>
    <cellStyle name="Comma 2 5 8 4" xfId="1091"/>
    <cellStyle name="Comma 2 5 9" xfId="1092"/>
    <cellStyle name="Comma 2 5 9 2" xfId="1093"/>
    <cellStyle name="Comma 2 5 9 2 2" xfId="1094"/>
    <cellStyle name="Comma 2 5 9 3" xfId="1095"/>
    <cellStyle name="Comma 2 5 9 4" xfId="1096"/>
    <cellStyle name="Comma 2 6" xfId="80"/>
    <cellStyle name="Comma 2 6 10" xfId="1098"/>
    <cellStyle name="Comma 2 6 11" xfId="2597"/>
    <cellStyle name="Comma 2 6 12" xfId="2656"/>
    <cellStyle name="Comma 2 6 13" xfId="1097"/>
    <cellStyle name="Comma 2 6 2" xfId="134"/>
    <cellStyle name="Comma 2 6 2 10" xfId="2710"/>
    <cellStyle name="Comma 2 6 2 11" xfId="1099"/>
    <cellStyle name="Comma 2 6 2 2" xfId="1100"/>
    <cellStyle name="Comma 2 6 2 2 2" xfId="1101"/>
    <cellStyle name="Comma 2 6 2 2 2 2" xfId="1102"/>
    <cellStyle name="Comma 2 6 2 2 3" xfId="1103"/>
    <cellStyle name="Comma 2 6 2 2 4" xfId="1104"/>
    <cellStyle name="Comma 2 6 2 3" xfId="1105"/>
    <cellStyle name="Comma 2 6 2 3 2" xfId="1106"/>
    <cellStyle name="Comma 2 6 2 3 2 2" xfId="1107"/>
    <cellStyle name="Comma 2 6 2 3 3" xfId="1108"/>
    <cellStyle name="Comma 2 6 2 3 4" xfId="1109"/>
    <cellStyle name="Comma 2 6 2 4" xfId="1110"/>
    <cellStyle name="Comma 2 6 2 4 2" xfId="1111"/>
    <cellStyle name="Comma 2 6 2 4 2 2" xfId="1112"/>
    <cellStyle name="Comma 2 6 2 4 3" xfId="1113"/>
    <cellStyle name="Comma 2 6 2 4 4" xfId="1114"/>
    <cellStyle name="Comma 2 6 2 5" xfId="1115"/>
    <cellStyle name="Comma 2 6 2 5 2" xfId="1116"/>
    <cellStyle name="Comma 2 6 2 5 2 2" xfId="1117"/>
    <cellStyle name="Comma 2 6 2 5 3" xfId="1118"/>
    <cellStyle name="Comma 2 6 2 5 4" xfId="1119"/>
    <cellStyle name="Comma 2 6 2 6" xfId="1120"/>
    <cellStyle name="Comma 2 6 2 6 2" xfId="1121"/>
    <cellStyle name="Comma 2 6 2 6 3" xfId="1122"/>
    <cellStyle name="Comma 2 6 2 7" xfId="1123"/>
    <cellStyle name="Comma 2 6 2 7 2" xfId="1124"/>
    <cellStyle name="Comma 2 6 2 8" xfId="1125"/>
    <cellStyle name="Comma 2 6 2 9" xfId="1126"/>
    <cellStyle name="Comma 2 6 3" xfId="1127"/>
    <cellStyle name="Comma 2 6 3 2" xfId="1128"/>
    <cellStyle name="Comma 2 6 3 2 2" xfId="1129"/>
    <cellStyle name="Comma 2 6 3 3" xfId="1130"/>
    <cellStyle name="Comma 2 6 3 4" xfId="1131"/>
    <cellStyle name="Comma 2 6 4" xfId="1132"/>
    <cellStyle name="Comma 2 6 4 2" xfId="1133"/>
    <cellStyle name="Comma 2 6 4 2 2" xfId="1134"/>
    <cellStyle name="Comma 2 6 4 3" xfId="1135"/>
    <cellStyle name="Comma 2 6 4 4" xfId="1136"/>
    <cellStyle name="Comma 2 6 5" xfId="1137"/>
    <cellStyle name="Comma 2 6 5 2" xfId="1138"/>
    <cellStyle name="Comma 2 6 5 2 2" xfId="1139"/>
    <cellStyle name="Comma 2 6 5 3" xfId="1140"/>
    <cellStyle name="Comma 2 6 5 4" xfId="1141"/>
    <cellStyle name="Comma 2 6 6" xfId="1142"/>
    <cellStyle name="Comma 2 6 6 2" xfId="1143"/>
    <cellStyle name="Comma 2 6 6 2 2" xfId="1144"/>
    <cellStyle name="Comma 2 6 6 3" xfId="1145"/>
    <cellStyle name="Comma 2 6 6 4" xfId="1146"/>
    <cellStyle name="Comma 2 6 7" xfId="1147"/>
    <cellStyle name="Comma 2 6 7 2" xfId="1148"/>
    <cellStyle name="Comma 2 6 7 3" xfId="1149"/>
    <cellStyle name="Comma 2 6 8" xfId="1150"/>
    <cellStyle name="Comma 2 6 8 2" xfId="1151"/>
    <cellStyle name="Comma 2 6 9" xfId="1152"/>
    <cellStyle name="Comma 2 7" xfId="107"/>
    <cellStyle name="Comma 2 7 10" xfId="1154"/>
    <cellStyle name="Comma 2 7 11" xfId="2683"/>
    <cellStyle name="Comma 2 7 12" xfId="1153"/>
    <cellStyle name="Comma 2 7 2" xfId="1155"/>
    <cellStyle name="Comma 2 7 2 2" xfId="1156"/>
    <cellStyle name="Comma 2 7 2 2 2" xfId="1157"/>
    <cellStyle name="Comma 2 7 2 2 2 2" xfId="1158"/>
    <cellStyle name="Comma 2 7 2 2 3" xfId="1159"/>
    <cellStyle name="Comma 2 7 2 2 4" xfId="1160"/>
    <cellStyle name="Comma 2 7 2 3" xfId="1161"/>
    <cellStyle name="Comma 2 7 2 3 2" xfId="1162"/>
    <cellStyle name="Comma 2 7 2 3 2 2" xfId="1163"/>
    <cellStyle name="Comma 2 7 2 3 3" xfId="1164"/>
    <cellStyle name="Comma 2 7 2 3 4" xfId="1165"/>
    <cellStyle name="Comma 2 7 2 4" xfId="1166"/>
    <cellStyle name="Comma 2 7 2 4 2" xfId="1167"/>
    <cellStyle name="Comma 2 7 2 4 2 2" xfId="1168"/>
    <cellStyle name="Comma 2 7 2 4 3" xfId="1169"/>
    <cellStyle name="Comma 2 7 2 4 4" xfId="1170"/>
    <cellStyle name="Comma 2 7 2 5" xfId="1171"/>
    <cellStyle name="Comma 2 7 2 5 2" xfId="1172"/>
    <cellStyle name="Comma 2 7 2 5 2 2" xfId="1173"/>
    <cellStyle name="Comma 2 7 2 5 3" xfId="1174"/>
    <cellStyle name="Comma 2 7 2 5 4" xfId="1175"/>
    <cellStyle name="Comma 2 7 2 6" xfId="1176"/>
    <cellStyle name="Comma 2 7 2 6 2" xfId="1177"/>
    <cellStyle name="Comma 2 7 2 6 3" xfId="1178"/>
    <cellStyle name="Comma 2 7 2 7" xfId="1179"/>
    <cellStyle name="Comma 2 7 2 7 2" xfId="1180"/>
    <cellStyle name="Comma 2 7 2 8" xfId="1181"/>
    <cellStyle name="Comma 2 7 2 9" xfId="1182"/>
    <cellStyle name="Comma 2 7 3" xfId="1183"/>
    <cellStyle name="Comma 2 7 3 2" xfId="1184"/>
    <cellStyle name="Comma 2 7 3 2 2" xfId="1185"/>
    <cellStyle name="Comma 2 7 3 3" xfId="1186"/>
    <cellStyle name="Comma 2 7 3 4" xfId="1187"/>
    <cellStyle name="Comma 2 7 4" xfId="1188"/>
    <cellStyle name="Comma 2 7 4 2" xfId="1189"/>
    <cellStyle name="Comma 2 7 4 2 2" xfId="1190"/>
    <cellStyle name="Comma 2 7 4 3" xfId="1191"/>
    <cellStyle name="Comma 2 7 4 4" xfId="1192"/>
    <cellStyle name="Comma 2 7 5" xfId="1193"/>
    <cellStyle name="Comma 2 7 5 2" xfId="1194"/>
    <cellStyle name="Comma 2 7 5 2 2" xfId="1195"/>
    <cellStyle name="Comma 2 7 5 3" xfId="1196"/>
    <cellStyle name="Comma 2 7 5 4" xfId="1197"/>
    <cellStyle name="Comma 2 7 6" xfId="1198"/>
    <cellStyle name="Comma 2 7 6 2" xfId="1199"/>
    <cellStyle name="Comma 2 7 6 2 2" xfId="1200"/>
    <cellStyle name="Comma 2 7 6 3" xfId="1201"/>
    <cellStyle name="Comma 2 7 6 4" xfId="1202"/>
    <cellStyle name="Comma 2 7 7" xfId="1203"/>
    <cellStyle name="Comma 2 7 7 2" xfId="1204"/>
    <cellStyle name="Comma 2 7 7 3" xfId="1205"/>
    <cellStyle name="Comma 2 7 8" xfId="1206"/>
    <cellStyle name="Comma 2 7 8 2" xfId="1207"/>
    <cellStyle name="Comma 2 7 9" xfId="1208"/>
    <cellStyle name="Comma 2 8" xfId="1209"/>
    <cellStyle name="Comma 2 8 10" xfId="1210"/>
    <cellStyle name="Comma 2 8 2" xfId="1211"/>
    <cellStyle name="Comma 2 8 2 2" xfId="1212"/>
    <cellStyle name="Comma 2 8 2 2 2" xfId="1213"/>
    <cellStyle name="Comma 2 8 2 2 2 2" xfId="1214"/>
    <cellStyle name="Comma 2 8 2 2 3" xfId="1215"/>
    <cellStyle name="Comma 2 8 2 2 4" xfId="1216"/>
    <cellStyle name="Comma 2 8 2 3" xfId="1217"/>
    <cellStyle name="Comma 2 8 2 3 2" xfId="1218"/>
    <cellStyle name="Comma 2 8 2 3 2 2" xfId="1219"/>
    <cellStyle name="Comma 2 8 2 3 3" xfId="1220"/>
    <cellStyle name="Comma 2 8 2 3 4" xfId="1221"/>
    <cellStyle name="Comma 2 8 2 4" xfId="1222"/>
    <cellStyle name="Comma 2 8 2 4 2" xfId="1223"/>
    <cellStyle name="Comma 2 8 2 4 2 2" xfId="1224"/>
    <cellStyle name="Comma 2 8 2 4 3" xfId="1225"/>
    <cellStyle name="Comma 2 8 2 4 4" xfId="1226"/>
    <cellStyle name="Comma 2 8 2 5" xfId="1227"/>
    <cellStyle name="Comma 2 8 2 5 2" xfId="1228"/>
    <cellStyle name="Comma 2 8 2 5 2 2" xfId="1229"/>
    <cellStyle name="Comma 2 8 2 5 3" xfId="1230"/>
    <cellStyle name="Comma 2 8 2 5 4" xfId="1231"/>
    <cellStyle name="Comma 2 8 2 6" xfId="1232"/>
    <cellStyle name="Comma 2 8 2 6 2" xfId="1233"/>
    <cellStyle name="Comma 2 8 2 6 3" xfId="1234"/>
    <cellStyle name="Comma 2 8 2 7" xfId="1235"/>
    <cellStyle name="Comma 2 8 2 7 2" xfId="1236"/>
    <cellStyle name="Comma 2 8 2 8" xfId="1237"/>
    <cellStyle name="Comma 2 8 2 9" xfId="1238"/>
    <cellStyle name="Comma 2 8 3" xfId="1239"/>
    <cellStyle name="Comma 2 8 3 2" xfId="1240"/>
    <cellStyle name="Comma 2 8 3 2 2" xfId="1241"/>
    <cellStyle name="Comma 2 8 3 3" xfId="1242"/>
    <cellStyle name="Comma 2 8 3 4" xfId="1243"/>
    <cellStyle name="Comma 2 8 4" xfId="1244"/>
    <cellStyle name="Comma 2 8 4 2" xfId="1245"/>
    <cellStyle name="Comma 2 8 4 2 2" xfId="1246"/>
    <cellStyle name="Comma 2 8 4 3" xfId="1247"/>
    <cellStyle name="Comma 2 8 4 4" xfId="1248"/>
    <cellStyle name="Comma 2 8 5" xfId="1249"/>
    <cellStyle name="Comma 2 8 5 2" xfId="1250"/>
    <cellStyle name="Comma 2 8 5 2 2" xfId="1251"/>
    <cellStyle name="Comma 2 8 5 3" xfId="1252"/>
    <cellStyle name="Comma 2 8 5 4" xfId="1253"/>
    <cellStyle name="Comma 2 8 6" xfId="1254"/>
    <cellStyle name="Comma 2 8 6 2" xfId="1255"/>
    <cellStyle name="Comma 2 8 6 2 2" xfId="1256"/>
    <cellStyle name="Comma 2 8 6 3" xfId="1257"/>
    <cellStyle name="Comma 2 8 6 4" xfId="1258"/>
    <cellStyle name="Comma 2 8 7" xfId="1259"/>
    <cellStyle name="Comma 2 8 7 2" xfId="1260"/>
    <cellStyle name="Comma 2 8 7 3" xfId="1261"/>
    <cellStyle name="Comma 2 8 8" xfId="1262"/>
    <cellStyle name="Comma 2 8 8 2" xfId="1263"/>
    <cellStyle name="Comma 2 8 9" xfId="1264"/>
    <cellStyle name="Comma 2 9" xfId="1265"/>
    <cellStyle name="Comma 2 9 2" xfId="1266"/>
    <cellStyle name="Comma 2 9 2 2" xfId="1267"/>
    <cellStyle name="Comma 2 9 2 2 2" xfId="1268"/>
    <cellStyle name="Comma 2 9 2 3" xfId="1269"/>
    <cellStyle name="Comma 2 9 2 4" xfId="1270"/>
    <cellStyle name="Comma 2 9 3" xfId="1271"/>
    <cellStyle name="Comma 2 9 3 2" xfId="1272"/>
    <cellStyle name="Comma 2 9 3 2 2" xfId="1273"/>
    <cellStyle name="Comma 2 9 3 3" xfId="1274"/>
    <cellStyle name="Comma 2 9 3 4" xfId="1275"/>
    <cellStyle name="Comma 2 9 4" xfId="1276"/>
    <cellStyle name="Comma 2 9 4 2" xfId="1277"/>
    <cellStyle name="Comma 2 9 4 2 2" xfId="1278"/>
    <cellStyle name="Comma 2 9 4 3" xfId="1279"/>
    <cellStyle name="Comma 2 9 4 4" xfId="1280"/>
    <cellStyle name="Comma 2 9 5" xfId="1281"/>
    <cellStyle name="Comma 2 9 5 2" xfId="1282"/>
    <cellStyle name="Comma 2 9 5 2 2" xfId="1283"/>
    <cellStyle name="Comma 2 9 5 3" xfId="1284"/>
    <cellStyle name="Comma 2 9 5 4" xfId="1285"/>
    <cellStyle name="Comma 2 9 6" xfId="1286"/>
    <cellStyle name="Comma 2 9 6 2" xfId="1287"/>
    <cellStyle name="Comma 2 9 6 3" xfId="1288"/>
    <cellStyle name="Comma 2 9 7" xfId="1289"/>
    <cellStyle name="Comma 2 9 7 2" xfId="1290"/>
    <cellStyle name="Comma 2 9 8" xfId="1291"/>
    <cellStyle name="Comma 2 9 9" xfId="1292"/>
    <cellStyle name="Comma 3" xfId="57"/>
    <cellStyle name="Comma 3 10" xfId="1294"/>
    <cellStyle name="Comma 3 10 2" xfId="1295"/>
    <cellStyle name="Comma 3 10 3" xfId="1296"/>
    <cellStyle name="Comma 3 11" xfId="1297"/>
    <cellStyle name="Comma 3 11 2" xfId="1298"/>
    <cellStyle name="Comma 3 12" xfId="1299"/>
    <cellStyle name="Comma 3 13" xfId="1300"/>
    <cellStyle name="Comma 3 14" xfId="1301"/>
    <cellStyle name="Comma 3 15" xfId="2575"/>
    <cellStyle name="Comma 3 16" xfId="2635"/>
    <cellStyle name="Comma 3 17" xfId="1293"/>
    <cellStyle name="Comma 3 2" xfId="70"/>
    <cellStyle name="Comma 3 2 10" xfId="1303"/>
    <cellStyle name="Comma 3 2 11" xfId="2588"/>
    <cellStyle name="Comma 3 2 12" xfId="2648"/>
    <cellStyle name="Comma 3 2 13" xfId="1302"/>
    <cellStyle name="Comma 3 2 2" xfId="99"/>
    <cellStyle name="Comma 3 2 2 10" xfId="2616"/>
    <cellStyle name="Comma 3 2 2 11" xfId="2675"/>
    <cellStyle name="Comma 3 2 2 12" xfId="1304"/>
    <cellStyle name="Comma 3 2 2 2" xfId="153"/>
    <cellStyle name="Comma 3 2 2 2 2" xfId="1306"/>
    <cellStyle name="Comma 3 2 2 2 2 2" xfId="1307"/>
    <cellStyle name="Comma 3 2 2 2 3" xfId="1308"/>
    <cellStyle name="Comma 3 2 2 2 4" xfId="1309"/>
    <cellStyle name="Comma 3 2 2 2 5" xfId="2729"/>
    <cellStyle name="Comma 3 2 2 2 6" xfId="1305"/>
    <cellStyle name="Comma 3 2 2 3" xfId="1310"/>
    <cellStyle name="Comma 3 2 2 3 2" xfId="1311"/>
    <cellStyle name="Comma 3 2 2 3 2 2" xfId="1312"/>
    <cellStyle name="Comma 3 2 2 3 3" xfId="1313"/>
    <cellStyle name="Comma 3 2 2 3 4" xfId="1314"/>
    <cellStyle name="Comma 3 2 2 4" xfId="1315"/>
    <cellStyle name="Comma 3 2 2 4 2" xfId="1316"/>
    <cellStyle name="Comma 3 2 2 4 2 2" xfId="1317"/>
    <cellStyle name="Comma 3 2 2 4 3" xfId="1318"/>
    <cellStyle name="Comma 3 2 2 4 4" xfId="1319"/>
    <cellStyle name="Comma 3 2 2 5" xfId="1320"/>
    <cellStyle name="Comma 3 2 2 5 2" xfId="1321"/>
    <cellStyle name="Comma 3 2 2 5 2 2" xfId="1322"/>
    <cellStyle name="Comma 3 2 2 5 3" xfId="1323"/>
    <cellStyle name="Comma 3 2 2 5 4" xfId="1324"/>
    <cellStyle name="Comma 3 2 2 6" xfId="1325"/>
    <cellStyle name="Comma 3 2 2 6 2" xfId="1326"/>
    <cellStyle name="Comma 3 2 2 6 3" xfId="1327"/>
    <cellStyle name="Comma 3 2 2 7" xfId="1328"/>
    <cellStyle name="Comma 3 2 2 7 2" xfId="1329"/>
    <cellStyle name="Comma 3 2 2 8" xfId="1330"/>
    <cellStyle name="Comma 3 2 2 9" xfId="1331"/>
    <cellStyle name="Comma 3 2 3" xfId="126"/>
    <cellStyle name="Comma 3 2 3 2" xfId="1333"/>
    <cellStyle name="Comma 3 2 3 2 2" xfId="1334"/>
    <cellStyle name="Comma 3 2 3 3" xfId="1335"/>
    <cellStyle name="Comma 3 2 3 4" xfId="1336"/>
    <cellStyle name="Comma 3 2 3 5" xfId="2702"/>
    <cellStyle name="Comma 3 2 3 6" xfId="1332"/>
    <cellStyle name="Comma 3 2 4" xfId="1337"/>
    <cellStyle name="Comma 3 2 4 2" xfId="1338"/>
    <cellStyle name="Comma 3 2 4 2 2" xfId="1339"/>
    <cellStyle name="Comma 3 2 4 3" xfId="1340"/>
    <cellStyle name="Comma 3 2 4 4" xfId="1341"/>
    <cellStyle name="Comma 3 2 5" xfId="1342"/>
    <cellStyle name="Comma 3 2 5 2" xfId="1343"/>
    <cellStyle name="Comma 3 2 5 2 2" xfId="1344"/>
    <cellStyle name="Comma 3 2 5 3" xfId="1345"/>
    <cellStyle name="Comma 3 2 5 4" xfId="1346"/>
    <cellStyle name="Comma 3 2 6" xfId="1347"/>
    <cellStyle name="Comma 3 2 6 2" xfId="1348"/>
    <cellStyle name="Comma 3 2 6 2 2" xfId="1349"/>
    <cellStyle name="Comma 3 2 6 3" xfId="1350"/>
    <cellStyle name="Comma 3 2 6 4" xfId="1351"/>
    <cellStyle name="Comma 3 2 7" xfId="1352"/>
    <cellStyle name="Comma 3 2 7 2" xfId="1353"/>
    <cellStyle name="Comma 3 2 7 3" xfId="1354"/>
    <cellStyle name="Comma 3 2 8" xfId="1355"/>
    <cellStyle name="Comma 3 2 8 2" xfId="1356"/>
    <cellStyle name="Comma 3 2 9" xfId="1357"/>
    <cellStyle name="Comma 3 3" xfId="86"/>
    <cellStyle name="Comma 3 3 10" xfId="1359"/>
    <cellStyle name="Comma 3 3 11" xfId="2603"/>
    <cellStyle name="Comma 3 3 12" xfId="2662"/>
    <cellStyle name="Comma 3 3 13" xfId="1358"/>
    <cellStyle name="Comma 3 3 2" xfId="140"/>
    <cellStyle name="Comma 3 3 2 10" xfId="2716"/>
    <cellStyle name="Comma 3 3 2 11" xfId="1360"/>
    <cellStyle name="Comma 3 3 2 2" xfId="1361"/>
    <cellStyle name="Comma 3 3 2 2 2" xfId="1362"/>
    <cellStyle name="Comma 3 3 2 2 2 2" xfId="1363"/>
    <cellStyle name="Comma 3 3 2 2 3" xfId="1364"/>
    <cellStyle name="Comma 3 3 2 2 4" xfId="1365"/>
    <cellStyle name="Comma 3 3 2 3" xfId="1366"/>
    <cellStyle name="Comma 3 3 2 3 2" xfId="1367"/>
    <cellStyle name="Comma 3 3 2 3 2 2" xfId="1368"/>
    <cellStyle name="Comma 3 3 2 3 3" xfId="1369"/>
    <cellStyle name="Comma 3 3 2 3 4" xfId="1370"/>
    <cellStyle name="Comma 3 3 2 4" xfId="1371"/>
    <cellStyle name="Comma 3 3 2 4 2" xfId="1372"/>
    <cellStyle name="Comma 3 3 2 4 2 2" xfId="1373"/>
    <cellStyle name="Comma 3 3 2 4 3" xfId="1374"/>
    <cellStyle name="Comma 3 3 2 4 4" xfId="1375"/>
    <cellStyle name="Comma 3 3 2 5" xfId="1376"/>
    <cellStyle name="Comma 3 3 2 5 2" xfId="1377"/>
    <cellStyle name="Comma 3 3 2 5 2 2" xfId="1378"/>
    <cellStyle name="Comma 3 3 2 5 3" xfId="1379"/>
    <cellStyle name="Comma 3 3 2 5 4" xfId="1380"/>
    <cellStyle name="Comma 3 3 2 6" xfId="1381"/>
    <cellStyle name="Comma 3 3 2 6 2" xfId="1382"/>
    <cellStyle name="Comma 3 3 2 6 3" xfId="1383"/>
    <cellStyle name="Comma 3 3 2 7" xfId="1384"/>
    <cellStyle name="Comma 3 3 2 7 2" xfId="1385"/>
    <cellStyle name="Comma 3 3 2 8" xfId="1386"/>
    <cellStyle name="Comma 3 3 2 9" xfId="1387"/>
    <cellStyle name="Comma 3 3 3" xfId="1388"/>
    <cellStyle name="Comma 3 3 3 2" xfId="1389"/>
    <cellStyle name="Comma 3 3 3 2 2" xfId="1390"/>
    <cellStyle name="Comma 3 3 3 3" xfId="1391"/>
    <cellStyle name="Comma 3 3 3 4" xfId="1392"/>
    <cellStyle name="Comma 3 3 4" xfId="1393"/>
    <cellStyle name="Comma 3 3 4 2" xfId="1394"/>
    <cellStyle name="Comma 3 3 4 2 2" xfId="1395"/>
    <cellStyle name="Comma 3 3 4 3" xfId="1396"/>
    <cellStyle name="Comma 3 3 4 4" xfId="1397"/>
    <cellStyle name="Comma 3 3 5" xfId="1398"/>
    <cellStyle name="Comma 3 3 5 2" xfId="1399"/>
    <cellStyle name="Comma 3 3 5 2 2" xfId="1400"/>
    <cellStyle name="Comma 3 3 5 3" xfId="1401"/>
    <cellStyle name="Comma 3 3 5 4" xfId="1402"/>
    <cellStyle name="Comma 3 3 6" xfId="1403"/>
    <cellStyle name="Comma 3 3 6 2" xfId="1404"/>
    <cellStyle name="Comma 3 3 6 2 2" xfId="1405"/>
    <cellStyle name="Comma 3 3 6 3" xfId="1406"/>
    <cellStyle name="Comma 3 3 6 4" xfId="1407"/>
    <cellStyle name="Comma 3 3 7" xfId="1408"/>
    <cellStyle name="Comma 3 3 7 2" xfId="1409"/>
    <cellStyle name="Comma 3 3 7 3" xfId="1410"/>
    <cellStyle name="Comma 3 3 8" xfId="1411"/>
    <cellStyle name="Comma 3 3 8 2" xfId="1412"/>
    <cellStyle name="Comma 3 3 9" xfId="1413"/>
    <cellStyle name="Comma 3 4" xfId="113"/>
    <cellStyle name="Comma 3 4 10" xfId="1415"/>
    <cellStyle name="Comma 3 4 11" xfId="2689"/>
    <cellStyle name="Comma 3 4 12" xfId="1414"/>
    <cellStyle name="Comma 3 4 2" xfId="1416"/>
    <cellStyle name="Comma 3 4 2 2" xfId="1417"/>
    <cellStyle name="Comma 3 4 2 2 2" xfId="1418"/>
    <cellStyle name="Comma 3 4 2 2 2 2" xfId="1419"/>
    <cellStyle name="Comma 3 4 2 2 3" xfId="1420"/>
    <cellStyle name="Comma 3 4 2 2 4" xfId="1421"/>
    <cellStyle name="Comma 3 4 2 3" xfId="1422"/>
    <cellStyle name="Comma 3 4 2 3 2" xfId="1423"/>
    <cellStyle name="Comma 3 4 2 3 2 2" xfId="1424"/>
    <cellStyle name="Comma 3 4 2 3 3" xfId="1425"/>
    <cellStyle name="Comma 3 4 2 3 4" xfId="1426"/>
    <cellStyle name="Comma 3 4 2 4" xfId="1427"/>
    <cellStyle name="Comma 3 4 2 4 2" xfId="1428"/>
    <cellStyle name="Comma 3 4 2 4 2 2" xfId="1429"/>
    <cellStyle name="Comma 3 4 2 4 3" xfId="1430"/>
    <cellStyle name="Comma 3 4 2 4 4" xfId="1431"/>
    <cellStyle name="Comma 3 4 2 5" xfId="1432"/>
    <cellStyle name="Comma 3 4 2 5 2" xfId="1433"/>
    <cellStyle name="Comma 3 4 2 5 2 2" xfId="1434"/>
    <cellStyle name="Comma 3 4 2 5 3" xfId="1435"/>
    <cellStyle name="Comma 3 4 2 5 4" xfId="1436"/>
    <cellStyle name="Comma 3 4 2 6" xfId="1437"/>
    <cellStyle name="Comma 3 4 2 6 2" xfId="1438"/>
    <cellStyle name="Comma 3 4 2 6 3" xfId="1439"/>
    <cellStyle name="Comma 3 4 2 7" xfId="1440"/>
    <cellStyle name="Comma 3 4 2 7 2" xfId="1441"/>
    <cellStyle name="Comma 3 4 2 8" xfId="1442"/>
    <cellStyle name="Comma 3 4 2 9" xfId="1443"/>
    <cellStyle name="Comma 3 4 3" xfId="1444"/>
    <cellStyle name="Comma 3 4 3 2" xfId="1445"/>
    <cellStyle name="Comma 3 4 3 2 2" xfId="1446"/>
    <cellStyle name="Comma 3 4 3 3" xfId="1447"/>
    <cellStyle name="Comma 3 4 3 4" xfId="1448"/>
    <cellStyle name="Comma 3 4 4" xfId="1449"/>
    <cellStyle name="Comma 3 4 4 2" xfId="1450"/>
    <cellStyle name="Comma 3 4 4 2 2" xfId="1451"/>
    <cellStyle name="Comma 3 4 4 3" xfId="1452"/>
    <cellStyle name="Comma 3 4 4 4" xfId="1453"/>
    <cellStyle name="Comma 3 4 5" xfId="1454"/>
    <cellStyle name="Comma 3 4 5 2" xfId="1455"/>
    <cellStyle name="Comma 3 4 5 2 2" xfId="1456"/>
    <cellStyle name="Comma 3 4 5 3" xfId="1457"/>
    <cellStyle name="Comma 3 4 5 4" xfId="1458"/>
    <cellStyle name="Comma 3 4 6" xfId="1459"/>
    <cellStyle name="Comma 3 4 6 2" xfId="1460"/>
    <cellStyle name="Comma 3 4 6 2 2" xfId="1461"/>
    <cellStyle name="Comma 3 4 6 3" xfId="1462"/>
    <cellStyle name="Comma 3 4 6 4" xfId="1463"/>
    <cellStyle name="Comma 3 4 7" xfId="1464"/>
    <cellStyle name="Comma 3 4 7 2" xfId="1465"/>
    <cellStyle name="Comma 3 4 7 3" xfId="1466"/>
    <cellStyle name="Comma 3 4 8" xfId="1467"/>
    <cellStyle name="Comma 3 4 8 2" xfId="1468"/>
    <cellStyle name="Comma 3 4 9" xfId="1469"/>
    <cellStyle name="Comma 3 5" xfId="1470"/>
    <cellStyle name="Comma 3 5 2" xfId="1471"/>
    <cellStyle name="Comma 3 5 2 2" xfId="1472"/>
    <cellStyle name="Comma 3 5 2 2 2" xfId="1473"/>
    <cellStyle name="Comma 3 5 2 3" xfId="1474"/>
    <cellStyle name="Comma 3 5 2 4" xfId="1475"/>
    <cellStyle name="Comma 3 5 3" xfId="1476"/>
    <cellStyle name="Comma 3 5 3 2" xfId="1477"/>
    <cellStyle name="Comma 3 5 3 2 2" xfId="1478"/>
    <cellStyle name="Comma 3 5 3 3" xfId="1479"/>
    <cellStyle name="Comma 3 5 3 4" xfId="1480"/>
    <cellStyle name="Comma 3 5 4" xfId="1481"/>
    <cellStyle name="Comma 3 5 4 2" xfId="1482"/>
    <cellStyle name="Comma 3 5 4 2 2" xfId="1483"/>
    <cellStyle name="Comma 3 5 4 3" xfId="1484"/>
    <cellStyle name="Comma 3 5 4 4" xfId="1485"/>
    <cellStyle name="Comma 3 5 5" xfId="1486"/>
    <cellStyle name="Comma 3 5 5 2" xfId="1487"/>
    <cellStyle name="Comma 3 5 5 2 2" xfId="1488"/>
    <cellStyle name="Comma 3 5 5 3" xfId="1489"/>
    <cellStyle name="Comma 3 5 5 4" xfId="1490"/>
    <cellStyle name="Comma 3 5 6" xfId="1491"/>
    <cellStyle name="Comma 3 5 6 2" xfId="1492"/>
    <cellStyle name="Comma 3 5 6 3" xfId="1493"/>
    <cellStyle name="Comma 3 5 7" xfId="1494"/>
    <cellStyle name="Comma 3 5 7 2" xfId="1495"/>
    <cellStyle name="Comma 3 5 8" xfId="1496"/>
    <cellStyle name="Comma 3 5 9" xfId="1497"/>
    <cellStyle name="Comma 3 6" xfId="1498"/>
    <cellStyle name="Comma 3 6 2" xfId="1499"/>
    <cellStyle name="Comma 3 6 2 2" xfId="1500"/>
    <cellStyle name="Comma 3 6 3" xfId="1501"/>
    <cellStyle name="Comma 3 6 4" xfId="1502"/>
    <cellStyle name="Comma 3 7" xfId="1503"/>
    <cellStyle name="Comma 3 7 2" xfId="1504"/>
    <cellStyle name="Comma 3 7 2 2" xfId="1505"/>
    <cellStyle name="Comma 3 7 3" xfId="1506"/>
    <cellStyle name="Comma 3 7 4" xfId="1507"/>
    <cellStyle name="Comma 3 8" xfId="1508"/>
    <cellStyle name="Comma 3 8 2" xfId="1509"/>
    <cellStyle name="Comma 3 8 2 2" xfId="1510"/>
    <cellStyle name="Comma 3 8 3" xfId="1511"/>
    <cellStyle name="Comma 3 8 4" xfId="1512"/>
    <cellStyle name="Comma 3 9" xfId="1513"/>
    <cellStyle name="Comma 3 9 2" xfId="1514"/>
    <cellStyle name="Comma 3 9 2 2" xfId="1515"/>
    <cellStyle name="Comma 3 9 3" xfId="1516"/>
    <cellStyle name="Comma 3 9 4" xfId="1517"/>
    <cellStyle name="Comma 4" xfId="79"/>
    <cellStyle name="Comma 4 10" xfId="1519"/>
    <cellStyle name="Comma 4 10 2" xfId="1520"/>
    <cellStyle name="Comma 4 10 3" xfId="1521"/>
    <cellStyle name="Comma 4 11" xfId="1522"/>
    <cellStyle name="Comma 4 11 2" xfId="1523"/>
    <cellStyle name="Comma 4 12" xfId="1524"/>
    <cellStyle name="Comma 4 13" xfId="1525"/>
    <cellStyle name="Comma 4 14" xfId="2596"/>
    <cellStyle name="Comma 4 15" xfId="2655"/>
    <cellStyle name="Comma 4 16" xfId="1518"/>
    <cellStyle name="Comma 4 2" xfId="28"/>
    <cellStyle name="Comma 4 2 10" xfId="1527"/>
    <cellStyle name="Comma 4 2 10 2" xfId="1528"/>
    <cellStyle name="Comma 4 2 11" xfId="1529"/>
    <cellStyle name="Comma 4 2 12" xfId="1530"/>
    <cellStyle name="Comma 4 2 13" xfId="1531"/>
    <cellStyle name="Comma 4 2 14" xfId="2569"/>
    <cellStyle name="Comma 4 2 15" xfId="2631"/>
    <cellStyle name="Comma 4 2 16" xfId="1526"/>
    <cellStyle name="Comma 4 2 2" xfId="39"/>
    <cellStyle name="Comma 4 2 2 10" xfId="1533"/>
    <cellStyle name="Comma 4 2 2 11" xfId="2573"/>
    <cellStyle name="Comma 4 2 2 12" xfId="2634"/>
    <cellStyle name="Comma 4 2 2 13" xfId="1532"/>
    <cellStyle name="Comma 4 2 2 2" xfId="63"/>
    <cellStyle name="Comma 4 2 2 2 10" xfId="2581"/>
    <cellStyle name="Comma 4 2 2 2 11" xfId="2641"/>
    <cellStyle name="Comma 4 2 2 2 12" xfId="1534"/>
    <cellStyle name="Comma 4 2 2 2 2" xfId="76"/>
    <cellStyle name="Comma 4 2 2 2 2 2" xfId="105"/>
    <cellStyle name="Comma 4 2 2 2 2 2 2" xfId="159"/>
    <cellStyle name="Comma 4 2 2 2 2 2 2 2" xfId="2735"/>
    <cellStyle name="Comma 4 2 2 2 2 2 2 3" xfId="1537"/>
    <cellStyle name="Comma 4 2 2 2 2 2 3" xfId="2622"/>
    <cellStyle name="Comma 4 2 2 2 2 2 4" xfId="2681"/>
    <cellStyle name="Comma 4 2 2 2 2 2 5" xfId="1536"/>
    <cellStyle name="Comma 4 2 2 2 2 3" xfId="132"/>
    <cellStyle name="Comma 4 2 2 2 2 3 2" xfId="2708"/>
    <cellStyle name="Comma 4 2 2 2 2 3 3" xfId="1538"/>
    <cellStyle name="Comma 4 2 2 2 2 4" xfId="1539"/>
    <cellStyle name="Comma 4 2 2 2 2 5" xfId="2594"/>
    <cellStyle name="Comma 4 2 2 2 2 6" xfId="2654"/>
    <cellStyle name="Comma 4 2 2 2 2 7" xfId="1535"/>
    <cellStyle name="Comma 4 2 2 2 3" xfId="92"/>
    <cellStyle name="Comma 4 2 2 2 3 2" xfId="146"/>
    <cellStyle name="Comma 4 2 2 2 3 2 2" xfId="1542"/>
    <cellStyle name="Comma 4 2 2 2 3 2 3" xfId="2722"/>
    <cellStyle name="Comma 4 2 2 2 3 2 4" xfId="1541"/>
    <cellStyle name="Comma 4 2 2 2 3 3" xfId="1543"/>
    <cellStyle name="Comma 4 2 2 2 3 4" xfId="1544"/>
    <cellStyle name="Comma 4 2 2 2 3 5" xfId="2609"/>
    <cellStyle name="Comma 4 2 2 2 3 6" xfId="2668"/>
    <cellStyle name="Comma 4 2 2 2 3 7" xfId="1540"/>
    <cellStyle name="Comma 4 2 2 2 4" xfId="119"/>
    <cellStyle name="Comma 4 2 2 2 4 2" xfId="1546"/>
    <cellStyle name="Comma 4 2 2 2 4 2 2" xfId="1547"/>
    <cellStyle name="Comma 4 2 2 2 4 3" xfId="1548"/>
    <cellStyle name="Comma 4 2 2 2 4 4" xfId="1549"/>
    <cellStyle name="Comma 4 2 2 2 4 5" xfId="2695"/>
    <cellStyle name="Comma 4 2 2 2 4 6" xfId="1545"/>
    <cellStyle name="Comma 4 2 2 2 5" xfId="1550"/>
    <cellStyle name="Comma 4 2 2 2 5 2" xfId="1551"/>
    <cellStyle name="Comma 4 2 2 2 5 2 2" xfId="1552"/>
    <cellStyle name="Comma 4 2 2 2 5 3" xfId="1553"/>
    <cellStyle name="Comma 4 2 2 2 5 4" xfId="1554"/>
    <cellStyle name="Comma 4 2 2 2 6" xfId="1555"/>
    <cellStyle name="Comma 4 2 2 2 6 2" xfId="1556"/>
    <cellStyle name="Comma 4 2 2 2 6 3" xfId="1557"/>
    <cellStyle name="Comma 4 2 2 2 7" xfId="1558"/>
    <cellStyle name="Comma 4 2 2 2 7 2" xfId="1559"/>
    <cellStyle name="Comma 4 2 2 2 8" xfId="1560"/>
    <cellStyle name="Comma 4 2 2 2 9" xfId="1561"/>
    <cellStyle name="Comma 4 2 2 3" xfId="69"/>
    <cellStyle name="Comma 4 2 2 3 2" xfId="98"/>
    <cellStyle name="Comma 4 2 2 3 2 2" xfId="152"/>
    <cellStyle name="Comma 4 2 2 3 2 2 2" xfId="2728"/>
    <cellStyle name="Comma 4 2 2 3 2 2 3" xfId="1564"/>
    <cellStyle name="Comma 4 2 2 3 2 3" xfId="2615"/>
    <cellStyle name="Comma 4 2 2 3 2 4" xfId="2674"/>
    <cellStyle name="Comma 4 2 2 3 2 5" xfId="1563"/>
    <cellStyle name="Comma 4 2 2 3 3" xfId="125"/>
    <cellStyle name="Comma 4 2 2 3 3 2" xfId="2701"/>
    <cellStyle name="Comma 4 2 2 3 3 3" xfId="1565"/>
    <cellStyle name="Comma 4 2 2 3 4" xfId="1566"/>
    <cellStyle name="Comma 4 2 2 3 5" xfId="2587"/>
    <cellStyle name="Comma 4 2 2 3 6" xfId="2647"/>
    <cellStyle name="Comma 4 2 2 3 7" xfId="1562"/>
    <cellStyle name="Comma 4 2 2 4" xfId="85"/>
    <cellStyle name="Comma 4 2 2 4 2" xfId="139"/>
    <cellStyle name="Comma 4 2 2 4 2 2" xfId="1569"/>
    <cellStyle name="Comma 4 2 2 4 2 3" xfId="2715"/>
    <cellStyle name="Comma 4 2 2 4 2 4" xfId="1568"/>
    <cellStyle name="Comma 4 2 2 4 3" xfId="1570"/>
    <cellStyle name="Comma 4 2 2 4 4" xfId="1571"/>
    <cellStyle name="Comma 4 2 2 4 5" xfId="2602"/>
    <cellStyle name="Comma 4 2 2 4 6" xfId="2661"/>
    <cellStyle name="Comma 4 2 2 4 7" xfId="1567"/>
    <cellStyle name="Comma 4 2 2 5" xfId="112"/>
    <cellStyle name="Comma 4 2 2 5 2" xfId="1573"/>
    <cellStyle name="Comma 4 2 2 5 2 2" xfId="1574"/>
    <cellStyle name="Comma 4 2 2 5 3" xfId="1575"/>
    <cellStyle name="Comma 4 2 2 5 4" xfId="1576"/>
    <cellStyle name="Comma 4 2 2 5 5" xfId="2688"/>
    <cellStyle name="Comma 4 2 2 5 6" xfId="1572"/>
    <cellStyle name="Comma 4 2 2 6" xfId="1577"/>
    <cellStyle name="Comma 4 2 2 6 2" xfId="1578"/>
    <cellStyle name="Comma 4 2 2 6 2 2" xfId="1579"/>
    <cellStyle name="Comma 4 2 2 6 3" xfId="1580"/>
    <cellStyle name="Comma 4 2 2 6 4" xfId="1581"/>
    <cellStyle name="Comma 4 2 2 7" xfId="1582"/>
    <cellStyle name="Comma 4 2 2 7 2" xfId="1583"/>
    <cellStyle name="Comma 4 2 2 7 3" xfId="1584"/>
    <cellStyle name="Comma 4 2 2 8" xfId="1585"/>
    <cellStyle name="Comma 4 2 2 8 2" xfId="1586"/>
    <cellStyle name="Comma 4 2 2 9" xfId="1587"/>
    <cellStyle name="Comma 4 2 3" xfId="60"/>
    <cellStyle name="Comma 4 2 3 10" xfId="1589"/>
    <cellStyle name="Comma 4 2 3 11" xfId="2578"/>
    <cellStyle name="Comma 4 2 3 12" xfId="2638"/>
    <cellStyle name="Comma 4 2 3 13" xfId="1588"/>
    <cellStyle name="Comma 4 2 3 2" xfId="73"/>
    <cellStyle name="Comma 4 2 3 2 10" xfId="2591"/>
    <cellStyle name="Comma 4 2 3 2 11" xfId="2651"/>
    <cellStyle name="Comma 4 2 3 2 12" xfId="1590"/>
    <cellStyle name="Comma 4 2 3 2 2" xfId="102"/>
    <cellStyle name="Comma 4 2 3 2 2 2" xfId="156"/>
    <cellStyle name="Comma 4 2 3 2 2 2 2" xfId="1593"/>
    <cellStyle name="Comma 4 2 3 2 2 2 3" xfId="2732"/>
    <cellStyle name="Comma 4 2 3 2 2 2 4" xfId="1592"/>
    <cellStyle name="Comma 4 2 3 2 2 3" xfId="1594"/>
    <cellStyle name="Comma 4 2 3 2 2 4" xfId="1595"/>
    <cellStyle name="Comma 4 2 3 2 2 5" xfId="2619"/>
    <cellStyle name="Comma 4 2 3 2 2 6" xfId="2678"/>
    <cellStyle name="Comma 4 2 3 2 2 7" xfId="1591"/>
    <cellStyle name="Comma 4 2 3 2 3" xfId="129"/>
    <cellStyle name="Comma 4 2 3 2 3 2" xfId="1597"/>
    <cellStyle name="Comma 4 2 3 2 3 2 2" xfId="1598"/>
    <cellStyle name="Comma 4 2 3 2 3 3" xfId="1599"/>
    <cellStyle name="Comma 4 2 3 2 3 4" xfId="1600"/>
    <cellStyle name="Comma 4 2 3 2 3 5" xfId="2705"/>
    <cellStyle name="Comma 4 2 3 2 3 6" xfId="1596"/>
    <cellStyle name="Comma 4 2 3 2 4" xfId="1601"/>
    <cellStyle name="Comma 4 2 3 2 4 2" xfId="1602"/>
    <cellStyle name="Comma 4 2 3 2 4 2 2" xfId="1603"/>
    <cellStyle name="Comma 4 2 3 2 4 3" xfId="1604"/>
    <cellStyle name="Comma 4 2 3 2 4 4" xfId="1605"/>
    <cellStyle name="Comma 4 2 3 2 5" xfId="1606"/>
    <cellStyle name="Comma 4 2 3 2 5 2" xfId="1607"/>
    <cellStyle name="Comma 4 2 3 2 5 2 2" xfId="1608"/>
    <cellStyle name="Comma 4 2 3 2 5 3" xfId="1609"/>
    <cellStyle name="Comma 4 2 3 2 5 4" xfId="1610"/>
    <cellStyle name="Comma 4 2 3 2 6" xfId="1611"/>
    <cellStyle name="Comma 4 2 3 2 6 2" xfId="1612"/>
    <cellStyle name="Comma 4 2 3 2 6 3" xfId="1613"/>
    <cellStyle name="Comma 4 2 3 2 7" xfId="1614"/>
    <cellStyle name="Comma 4 2 3 2 7 2" xfId="1615"/>
    <cellStyle name="Comma 4 2 3 2 8" xfId="1616"/>
    <cellStyle name="Comma 4 2 3 2 9" xfId="1617"/>
    <cellStyle name="Comma 4 2 3 3" xfId="89"/>
    <cellStyle name="Comma 4 2 3 3 2" xfId="143"/>
    <cellStyle name="Comma 4 2 3 3 2 2" xfId="1620"/>
    <cellStyle name="Comma 4 2 3 3 2 3" xfId="2719"/>
    <cellStyle name="Comma 4 2 3 3 2 4" xfId="1619"/>
    <cellStyle name="Comma 4 2 3 3 3" xfId="1621"/>
    <cellStyle name="Comma 4 2 3 3 4" xfId="1622"/>
    <cellStyle name="Comma 4 2 3 3 5" xfId="2606"/>
    <cellStyle name="Comma 4 2 3 3 6" xfId="2665"/>
    <cellStyle name="Comma 4 2 3 3 7" xfId="1618"/>
    <cellStyle name="Comma 4 2 3 4" xfId="116"/>
    <cellStyle name="Comma 4 2 3 4 2" xfId="1624"/>
    <cellStyle name="Comma 4 2 3 4 2 2" xfId="1625"/>
    <cellStyle name="Comma 4 2 3 4 3" xfId="1626"/>
    <cellStyle name="Comma 4 2 3 4 4" xfId="1627"/>
    <cellStyle name="Comma 4 2 3 4 5" xfId="2692"/>
    <cellStyle name="Comma 4 2 3 4 6" xfId="1623"/>
    <cellStyle name="Comma 4 2 3 5" xfId="1628"/>
    <cellStyle name="Comma 4 2 3 5 2" xfId="1629"/>
    <cellStyle name="Comma 4 2 3 5 2 2" xfId="1630"/>
    <cellStyle name="Comma 4 2 3 5 3" xfId="1631"/>
    <cellStyle name="Comma 4 2 3 5 4" xfId="1632"/>
    <cellStyle name="Comma 4 2 3 6" xfId="1633"/>
    <cellStyle name="Comma 4 2 3 6 2" xfId="1634"/>
    <cellStyle name="Comma 4 2 3 6 2 2" xfId="1635"/>
    <cellStyle name="Comma 4 2 3 6 3" xfId="1636"/>
    <cellStyle name="Comma 4 2 3 6 4" xfId="1637"/>
    <cellStyle name="Comma 4 2 3 7" xfId="1638"/>
    <cellStyle name="Comma 4 2 3 7 2" xfId="1639"/>
    <cellStyle name="Comma 4 2 3 7 3" xfId="1640"/>
    <cellStyle name="Comma 4 2 3 8" xfId="1641"/>
    <cellStyle name="Comma 4 2 3 8 2" xfId="1642"/>
    <cellStyle name="Comma 4 2 3 9" xfId="1643"/>
    <cellStyle name="Comma 4 2 4" xfId="66"/>
    <cellStyle name="Comma 4 2 4 10" xfId="2584"/>
    <cellStyle name="Comma 4 2 4 11" xfId="2644"/>
    <cellStyle name="Comma 4 2 4 12" xfId="1644"/>
    <cellStyle name="Comma 4 2 4 2" xfId="95"/>
    <cellStyle name="Comma 4 2 4 2 2" xfId="149"/>
    <cellStyle name="Comma 4 2 4 2 2 2" xfId="1647"/>
    <cellStyle name="Comma 4 2 4 2 2 3" xfId="2725"/>
    <cellStyle name="Comma 4 2 4 2 2 4" xfId="1646"/>
    <cellStyle name="Comma 4 2 4 2 3" xfId="1648"/>
    <cellStyle name="Comma 4 2 4 2 4" xfId="1649"/>
    <cellStyle name="Comma 4 2 4 2 5" xfId="2612"/>
    <cellStyle name="Comma 4 2 4 2 6" xfId="2671"/>
    <cellStyle name="Comma 4 2 4 2 7" xfId="1645"/>
    <cellStyle name="Comma 4 2 4 3" xfId="122"/>
    <cellStyle name="Comma 4 2 4 3 2" xfId="1651"/>
    <cellStyle name="Comma 4 2 4 3 2 2" xfId="1652"/>
    <cellStyle name="Comma 4 2 4 3 3" xfId="1653"/>
    <cellStyle name="Comma 4 2 4 3 4" xfId="1654"/>
    <cellStyle name="Comma 4 2 4 3 5" xfId="2698"/>
    <cellStyle name="Comma 4 2 4 3 6" xfId="1650"/>
    <cellStyle name="Comma 4 2 4 4" xfId="1655"/>
    <cellStyle name="Comma 4 2 4 4 2" xfId="1656"/>
    <cellStyle name="Comma 4 2 4 4 2 2" xfId="1657"/>
    <cellStyle name="Comma 4 2 4 4 3" xfId="1658"/>
    <cellStyle name="Comma 4 2 4 4 4" xfId="1659"/>
    <cellStyle name="Comma 4 2 4 5" xfId="1660"/>
    <cellStyle name="Comma 4 2 4 5 2" xfId="1661"/>
    <cellStyle name="Comma 4 2 4 5 2 2" xfId="1662"/>
    <cellStyle name="Comma 4 2 4 5 3" xfId="1663"/>
    <cellStyle name="Comma 4 2 4 5 4" xfId="1664"/>
    <cellStyle name="Comma 4 2 4 6" xfId="1665"/>
    <cellStyle name="Comma 4 2 4 6 2" xfId="1666"/>
    <cellStyle name="Comma 4 2 4 6 3" xfId="1667"/>
    <cellStyle name="Comma 4 2 4 7" xfId="1668"/>
    <cellStyle name="Comma 4 2 4 7 2" xfId="1669"/>
    <cellStyle name="Comma 4 2 4 8" xfId="1670"/>
    <cellStyle name="Comma 4 2 4 9" xfId="1671"/>
    <cellStyle name="Comma 4 2 5" xfId="82"/>
    <cellStyle name="Comma 4 2 5 2" xfId="136"/>
    <cellStyle name="Comma 4 2 5 2 2" xfId="1674"/>
    <cellStyle name="Comma 4 2 5 2 3" xfId="2712"/>
    <cellStyle name="Comma 4 2 5 2 4" xfId="1673"/>
    <cellStyle name="Comma 4 2 5 3" xfId="1675"/>
    <cellStyle name="Comma 4 2 5 4" xfId="1676"/>
    <cellStyle name="Comma 4 2 5 5" xfId="2599"/>
    <cellStyle name="Comma 4 2 5 6" xfId="2658"/>
    <cellStyle name="Comma 4 2 5 7" xfId="1672"/>
    <cellStyle name="Comma 4 2 6" xfId="109"/>
    <cellStyle name="Comma 4 2 6 2" xfId="1678"/>
    <cellStyle name="Comma 4 2 6 2 2" xfId="1679"/>
    <cellStyle name="Comma 4 2 6 3" xfId="1680"/>
    <cellStyle name="Comma 4 2 6 4" xfId="1681"/>
    <cellStyle name="Comma 4 2 6 5" xfId="2685"/>
    <cellStyle name="Comma 4 2 6 6" xfId="1677"/>
    <cellStyle name="Comma 4 2 7" xfId="1682"/>
    <cellStyle name="Comma 4 2 7 2" xfId="1683"/>
    <cellStyle name="Comma 4 2 7 2 2" xfId="1684"/>
    <cellStyle name="Comma 4 2 7 3" xfId="1685"/>
    <cellStyle name="Comma 4 2 7 4" xfId="1686"/>
    <cellStyle name="Comma 4 2 8" xfId="1687"/>
    <cellStyle name="Comma 4 2 8 2" xfId="1688"/>
    <cellStyle name="Comma 4 2 8 2 2" xfId="1689"/>
    <cellStyle name="Comma 4 2 8 3" xfId="1690"/>
    <cellStyle name="Comma 4 2 8 4" xfId="1691"/>
    <cellStyle name="Comma 4 2 9" xfId="1692"/>
    <cellStyle name="Comma 4 2 9 2" xfId="1693"/>
    <cellStyle name="Comma 4 2 9 3" xfId="1694"/>
    <cellStyle name="Comma 4 3" xfId="133"/>
    <cellStyle name="Comma 4 3 10" xfId="1696"/>
    <cellStyle name="Comma 4 3 11" xfId="2709"/>
    <cellStyle name="Comma 4 3 12" xfId="1695"/>
    <cellStyle name="Comma 4 3 2" xfId="1697"/>
    <cellStyle name="Comma 4 3 2 2" xfId="1698"/>
    <cellStyle name="Comma 4 3 2 2 2" xfId="1699"/>
    <cellStyle name="Comma 4 3 2 2 2 2" xfId="1700"/>
    <cellStyle name="Comma 4 3 2 2 3" xfId="1701"/>
    <cellStyle name="Comma 4 3 2 2 4" xfId="1702"/>
    <cellStyle name="Comma 4 3 2 3" xfId="1703"/>
    <cellStyle name="Comma 4 3 2 3 2" xfId="1704"/>
    <cellStyle name="Comma 4 3 2 3 2 2" xfId="1705"/>
    <cellStyle name="Comma 4 3 2 3 3" xfId="1706"/>
    <cellStyle name="Comma 4 3 2 3 4" xfId="1707"/>
    <cellStyle name="Comma 4 3 2 4" xfId="1708"/>
    <cellStyle name="Comma 4 3 2 4 2" xfId="1709"/>
    <cellStyle name="Comma 4 3 2 4 2 2" xfId="1710"/>
    <cellStyle name="Comma 4 3 2 4 3" xfId="1711"/>
    <cellStyle name="Comma 4 3 2 4 4" xfId="1712"/>
    <cellStyle name="Comma 4 3 2 5" xfId="1713"/>
    <cellStyle name="Comma 4 3 2 5 2" xfId="1714"/>
    <cellStyle name="Comma 4 3 2 5 2 2" xfId="1715"/>
    <cellStyle name="Comma 4 3 2 5 3" xfId="1716"/>
    <cellStyle name="Comma 4 3 2 5 4" xfId="1717"/>
    <cellStyle name="Comma 4 3 2 6" xfId="1718"/>
    <cellStyle name="Comma 4 3 2 6 2" xfId="1719"/>
    <cellStyle name="Comma 4 3 2 6 3" xfId="1720"/>
    <cellStyle name="Comma 4 3 2 7" xfId="1721"/>
    <cellStyle name="Comma 4 3 2 7 2" xfId="1722"/>
    <cellStyle name="Comma 4 3 2 8" xfId="1723"/>
    <cellStyle name="Comma 4 3 2 9" xfId="1724"/>
    <cellStyle name="Comma 4 3 3" xfId="1725"/>
    <cellStyle name="Comma 4 3 3 2" xfId="1726"/>
    <cellStyle name="Comma 4 3 3 2 2" xfId="1727"/>
    <cellStyle name="Comma 4 3 3 3" xfId="1728"/>
    <cellStyle name="Comma 4 3 3 4" xfId="1729"/>
    <cellStyle name="Comma 4 3 4" xfId="1730"/>
    <cellStyle name="Comma 4 3 4 2" xfId="1731"/>
    <cellStyle name="Comma 4 3 4 2 2" xfId="1732"/>
    <cellStyle name="Comma 4 3 4 3" xfId="1733"/>
    <cellStyle name="Comma 4 3 4 4" xfId="1734"/>
    <cellStyle name="Comma 4 3 5" xfId="1735"/>
    <cellStyle name="Comma 4 3 5 2" xfId="1736"/>
    <cellStyle name="Comma 4 3 5 2 2" xfId="1737"/>
    <cellStyle name="Comma 4 3 5 3" xfId="1738"/>
    <cellStyle name="Comma 4 3 5 4" xfId="1739"/>
    <cellStyle name="Comma 4 3 6" xfId="1740"/>
    <cellStyle name="Comma 4 3 6 2" xfId="1741"/>
    <cellStyle name="Comma 4 3 6 2 2" xfId="1742"/>
    <cellStyle name="Comma 4 3 6 3" xfId="1743"/>
    <cellStyle name="Comma 4 3 6 4" xfId="1744"/>
    <cellStyle name="Comma 4 3 7" xfId="1745"/>
    <cellStyle name="Comma 4 3 7 2" xfId="1746"/>
    <cellStyle name="Comma 4 3 7 3" xfId="1747"/>
    <cellStyle name="Comma 4 3 8" xfId="1748"/>
    <cellStyle name="Comma 4 3 8 2" xfId="1749"/>
    <cellStyle name="Comma 4 3 9" xfId="1750"/>
    <cellStyle name="Comma 4 4" xfId="1751"/>
    <cellStyle name="Comma 4 4 10" xfId="1752"/>
    <cellStyle name="Comma 4 4 2" xfId="1753"/>
    <cellStyle name="Comma 4 4 2 2" xfId="1754"/>
    <cellStyle name="Comma 4 4 2 2 2" xfId="1755"/>
    <cellStyle name="Comma 4 4 2 2 2 2" xfId="1756"/>
    <cellStyle name="Comma 4 4 2 2 3" xfId="1757"/>
    <cellStyle name="Comma 4 4 2 2 4" xfId="1758"/>
    <cellStyle name="Comma 4 4 2 3" xfId="1759"/>
    <cellStyle name="Comma 4 4 2 3 2" xfId="1760"/>
    <cellStyle name="Comma 4 4 2 3 2 2" xfId="1761"/>
    <cellStyle name="Comma 4 4 2 3 3" xfId="1762"/>
    <cellStyle name="Comma 4 4 2 3 4" xfId="1763"/>
    <cellStyle name="Comma 4 4 2 4" xfId="1764"/>
    <cellStyle name="Comma 4 4 2 4 2" xfId="1765"/>
    <cellStyle name="Comma 4 4 2 4 2 2" xfId="1766"/>
    <cellStyle name="Comma 4 4 2 4 3" xfId="1767"/>
    <cellStyle name="Comma 4 4 2 4 4" xfId="1768"/>
    <cellStyle name="Comma 4 4 2 5" xfId="1769"/>
    <cellStyle name="Comma 4 4 2 5 2" xfId="1770"/>
    <cellStyle name="Comma 4 4 2 5 2 2" xfId="1771"/>
    <cellStyle name="Comma 4 4 2 5 3" xfId="1772"/>
    <cellStyle name="Comma 4 4 2 5 4" xfId="1773"/>
    <cellStyle name="Comma 4 4 2 6" xfId="1774"/>
    <cellStyle name="Comma 4 4 2 6 2" xfId="1775"/>
    <cellStyle name="Comma 4 4 2 6 3" xfId="1776"/>
    <cellStyle name="Comma 4 4 2 7" xfId="1777"/>
    <cellStyle name="Comma 4 4 2 7 2" xfId="1778"/>
    <cellStyle name="Comma 4 4 2 8" xfId="1779"/>
    <cellStyle name="Comma 4 4 2 9" xfId="1780"/>
    <cellStyle name="Comma 4 4 3" xfId="1781"/>
    <cellStyle name="Comma 4 4 3 2" xfId="1782"/>
    <cellStyle name="Comma 4 4 3 2 2" xfId="1783"/>
    <cellStyle name="Comma 4 4 3 3" xfId="1784"/>
    <cellStyle name="Comma 4 4 3 4" xfId="1785"/>
    <cellStyle name="Comma 4 4 4" xfId="1786"/>
    <cellStyle name="Comma 4 4 4 2" xfId="1787"/>
    <cellStyle name="Comma 4 4 4 2 2" xfId="1788"/>
    <cellStyle name="Comma 4 4 4 3" xfId="1789"/>
    <cellStyle name="Comma 4 4 4 4" xfId="1790"/>
    <cellStyle name="Comma 4 4 5" xfId="1791"/>
    <cellStyle name="Comma 4 4 5 2" xfId="1792"/>
    <cellStyle name="Comma 4 4 5 2 2" xfId="1793"/>
    <cellStyle name="Comma 4 4 5 3" xfId="1794"/>
    <cellStyle name="Comma 4 4 5 4" xfId="1795"/>
    <cellStyle name="Comma 4 4 6" xfId="1796"/>
    <cellStyle name="Comma 4 4 6 2" xfId="1797"/>
    <cellStyle name="Comma 4 4 6 2 2" xfId="1798"/>
    <cellStyle name="Comma 4 4 6 3" xfId="1799"/>
    <cellStyle name="Comma 4 4 6 4" xfId="1800"/>
    <cellStyle name="Comma 4 4 7" xfId="1801"/>
    <cellStyle name="Comma 4 4 7 2" xfId="1802"/>
    <cellStyle name="Comma 4 4 7 3" xfId="1803"/>
    <cellStyle name="Comma 4 4 8" xfId="1804"/>
    <cellStyle name="Comma 4 4 8 2" xfId="1805"/>
    <cellStyle name="Comma 4 4 9" xfId="1806"/>
    <cellStyle name="Comma 4 5" xfId="1807"/>
    <cellStyle name="Comma 4 5 2" xfId="1808"/>
    <cellStyle name="Comma 4 5 2 2" xfId="1809"/>
    <cellStyle name="Comma 4 5 2 2 2" xfId="1810"/>
    <cellStyle name="Comma 4 5 2 3" xfId="1811"/>
    <cellStyle name="Comma 4 5 2 4" xfId="1812"/>
    <cellStyle name="Comma 4 5 3" xfId="1813"/>
    <cellStyle name="Comma 4 5 3 2" xfId="1814"/>
    <cellStyle name="Comma 4 5 3 2 2" xfId="1815"/>
    <cellStyle name="Comma 4 5 3 3" xfId="1816"/>
    <cellStyle name="Comma 4 5 3 4" xfId="1817"/>
    <cellStyle name="Comma 4 5 4" xfId="1818"/>
    <cellStyle name="Comma 4 5 4 2" xfId="1819"/>
    <cellStyle name="Comma 4 5 4 2 2" xfId="1820"/>
    <cellStyle name="Comma 4 5 4 3" xfId="1821"/>
    <cellStyle name="Comma 4 5 4 4" xfId="1822"/>
    <cellStyle name="Comma 4 5 5" xfId="1823"/>
    <cellStyle name="Comma 4 5 5 2" xfId="1824"/>
    <cellStyle name="Comma 4 5 5 2 2" xfId="1825"/>
    <cellStyle name="Comma 4 5 5 3" xfId="1826"/>
    <cellStyle name="Comma 4 5 5 4" xfId="1827"/>
    <cellStyle name="Comma 4 5 6" xfId="1828"/>
    <cellStyle name="Comma 4 5 6 2" xfId="1829"/>
    <cellStyle name="Comma 4 5 6 3" xfId="1830"/>
    <cellStyle name="Comma 4 5 7" xfId="1831"/>
    <cellStyle name="Comma 4 5 7 2" xfId="1832"/>
    <cellStyle name="Comma 4 5 8" xfId="1833"/>
    <cellStyle name="Comma 4 5 9" xfId="1834"/>
    <cellStyle name="Comma 4 6" xfId="1835"/>
    <cellStyle name="Comma 4 6 2" xfId="1836"/>
    <cellStyle name="Comma 4 6 2 2" xfId="1837"/>
    <cellStyle name="Comma 4 6 3" xfId="1838"/>
    <cellStyle name="Comma 4 6 4" xfId="1839"/>
    <cellStyle name="Comma 4 7" xfId="1840"/>
    <cellStyle name="Comma 4 7 2" xfId="1841"/>
    <cellStyle name="Comma 4 7 2 2" xfId="1842"/>
    <cellStyle name="Comma 4 7 3" xfId="1843"/>
    <cellStyle name="Comma 4 7 4" xfId="1844"/>
    <cellStyle name="Comma 4 8" xfId="1845"/>
    <cellStyle name="Comma 4 8 2" xfId="1846"/>
    <cellStyle name="Comma 4 8 2 2" xfId="1847"/>
    <cellStyle name="Comma 4 8 3" xfId="1848"/>
    <cellStyle name="Comma 4 8 4" xfId="1849"/>
    <cellStyle name="Comma 4 9" xfId="1850"/>
    <cellStyle name="Comma 4 9 2" xfId="1851"/>
    <cellStyle name="Comma 4 9 2 2" xfId="1852"/>
    <cellStyle name="Comma 4 9 3" xfId="1853"/>
    <cellStyle name="Comma 4 9 4" xfId="1854"/>
    <cellStyle name="Comma 5" xfId="106"/>
    <cellStyle name="Comma 5 10" xfId="1856"/>
    <cellStyle name="Comma 5 10 2" xfId="1857"/>
    <cellStyle name="Comma 5 10 3" xfId="1858"/>
    <cellStyle name="Comma 5 11" xfId="1859"/>
    <cellStyle name="Comma 5 11 2" xfId="1860"/>
    <cellStyle name="Comma 5 12" xfId="1861"/>
    <cellStyle name="Comma 5 13" xfId="1862"/>
    <cellStyle name="Comma 5 14" xfId="2682"/>
    <cellStyle name="Comma 5 15" xfId="1855"/>
    <cellStyle name="Comma 5 2" xfId="1863"/>
    <cellStyle name="Comma 5 2 10" xfId="1864"/>
    <cellStyle name="Comma 5 2 2" xfId="1865"/>
    <cellStyle name="Comma 5 2 2 2" xfId="1866"/>
    <cellStyle name="Comma 5 2 2 2 2" xfId="1867"/>
    <cellStyle name="Comma 5 2 2 2 2 2" xfId="1868"/>
    <cellStyle name="Comma 5 2 2 2 3" xfId="1869"/>
    <cellStyle name="Comma 5 2 2 2 4" xfId="1870"/>
    <cellStyle name="Comma 5 2 2 3" xfId="1871"/>
    <cellStyle name="Comma 5 2 2 3 2" xfId="1872"/>
    <cellStyle name="Comma 5 2 2 3 2 2" xfId="1873"/>
    <cellStyle name="Comma 5 2 2 3 3" xfId="1874"/>
    <cellStyle name="Comma 5 2 2 3 4" xfId="1875"/>
    <cellStyle name="Comma 5 2 2 4" xfId="1876"/>
    <cellStyle name="Comma 5 2 2 4 2" xfId="1877"/>
    <cellStyle name="Comma 5 2 2 4 2 2" xfId="1878"/>
    <cellStyle name="Comma 5 2 2 4 3" xfId="1879"/>
    <cellStyle name="Comma 5 2 2 4 4" xfId="1880"/>
    <cellStyle name="Comma 5 2 2 5" xfId="1881"/>
    <cellStyle name="Comma 5 2 2 5 2" xfId="1882"/>
    <cellStyle name="Comma 5 2 2 5 2 2" xfId="1883"/>
    <cellStyle name="Comma 5 2 2 5 3" xfId="1884"/>
    <cellStyle name="Comma 5 2 2 5 4" xfId="1885"/>
    <cellStyle name="Comma 5 2 2 6" xfId="1886"/>
    <cellStyle name="Comma 5 2 2 6 2" xfId="1887"/>
    <cellStyle name="Comma 5 2 2 6 3" xfId="1888"/>
    <cellStyle name="Comma 5 2 2 7" xfId="1889"/>
    <cellStyle name="Comma 5 2 2 7 2" xfId="1890"/>
    <cellStyle name="Comma 5 2 2 8" xfId="1891"/>
    <cellStyle name="Comma 5 2 2 9" xfId="1892"/>
    <cellStyle name="Comma 5 2 3" xfId="1893"/>
    <cellStyle name="Comma 5 2 3 2" xfId="1894"/>
    <cellStyle name="Comma 5 2 3 2 2" xfId="1895"/>
    <cellStyle name="Comma 5 2 3 3" xfId="1896"/>
    <cellStyle name="Comma 5 2 3 4" xfId="1897"/>
    <cellStyle name="Comma 5 2 4" xfId="1898"/>
    <cellStyle name="Comma 5 2 4 2" xfId="1899"/>
    <cellStyle name="Comma 5 2 4 2 2" xfId="1900"/>
    <cellStyle name="Comma 5 2 4 3" xfId="1901"/>
    <cellStyle name="Comma 5 2 4 4" xfId="1902"/>
    <cellStyle name="Comma 5 2 5" xfId="1903"/>
    <cellStyle name="Comma 5 2 5 2" xfId="1904"/>
    <cellStyle name="Comma 5 2 5 2 2" xfId="1905"/>
    <cellStyle name="Comma 5 2 5 3" xfId="1906"/>
    <cellStyle name="Comma 5 2 5 4" xfId="1907"/>
    <cellStyle name="Comma 5 2 6" xfId="1908"/>
    <cellStyle name="Comma 5 2 6 2" xfId="1909"/>
    <cellStyle name="Comma 5 2 6 2 2" xfId="1910"/>
    <cellStyle name="Comma 5 2 6 3" xfId="1911"/>
    <cellStyle name="Comma 5 2 6 4" xfId="1912"/>
    <cellStyle name="Comma 5 2 7" xfId="1913"/>
    <cellStyle name="Comma 5 2 7 2" xfId="1914"/>
    <cellStyle name="Comma 5 2 7 3" xfId="1915"/>
    <cellStyle name="Comma 5 2 8" xfId="1916"/>
    <cellStyle name="Comma 5 2 8 2" xfId="1917"/>
    <cellStyle name="Comma 5 2 9" xfId="1918"/>
    <cellStyle name="Comma 5 3" xfId="1919"/>
    <cellStyle name="Comma 5 3 10" xfId="1920"/>
    <cellStyle name="Comma 5 3 2" xfId="1921"/>
    <cellStyle name="Comma 5 3 2 2" xfId="1922"/>
    <cellStyle name="Comma 5 3 2 2 2" xfId="1923"/>
    <cellStyle name="Comma 5 3 2 2 2 2" xfId="1924"/>
    <cellStyle name="Comma 5 3 2 2 3" xfId="1925"/>
    <cellStyle name="Comma 5 3 2 2 4" xfId="1926"/>
    <cellStyle name="Comma 5 3 2 3" xfId="1927"/>
    <cellStyle name="Comma 5 3 2 3 2" xfId="1928"/>
    <cellStyle name="Comma 5 3 2 3 2 2" xfId="1929"/>
    <cellStyle name="Comma 5 3 2 3 3" xfId="1930"/>
    <cellStyle name="Comma 5 3 2 3 4" xfId="1931"/>
    <cellStyle name="Comma 5 3 2 4" xfId="1932"/>
    <cellStyle name="Comma 5 3 2 4 2" xfId="1933"/>
    <cellStyle name="Comma 5 3 2 4 2 2" xfId="1934"/>
    <cellStyle name="Comma 5 3 2 4 3" xfId="1935"/>
    <cellStyle name="Comma 5 3 2 4 4" xfId="1936"/>
    <cellStyle name="Comma 5 3 2 5" xfId="1937"/>
    <cellStyle name="Comma 5 3 2 5 2" xfId="1938"/>
    <cellStyle name="Comma 5 3 2 5 2 2" xfId="1939"/>
    <cellStyle name="Comma 5 3 2 5 3" xfId="1940"/>
    <cellStyle name="Comma 5 3 2 5 4" xfId="1941"/>
    <cellStyle name="Comma 5 3 2 6" xfId="1942"/>
    <cellStyle name="Comma 5 3 2 6 2" xfId="1943"/>
    <cellStyle name="Comma 5 3 2 6 3" xfId="1944"/>
    <cellStyle name="Comma 5 3 2 7" xfId="1945"/>
    <cellStyle name="Comma 5 3 2 7 2" xfId="1946"/>
    <cellStyle name="Comma 5 3 2 8" xfId="1947"/>
    <cellStyle name="Comma 5 3 2 9" xfId="1948"/>
    <cellStyle name="Comma 5 3 3" xfId="1949"/>
    <cellStyle name="Comma 5 3 3 2" xfId="1950"/>
    <cellStyle name="Comma 5 3 3 2 2" xfId="1951"/>
    <cellStyle name="Comma 5 3 3 3" xfId="1952"/>
    <cellStyle name="Comma 5 3 3 4" xfId="1953"/>
    <cellStyle name="Comma 5 3 4" xfId="1954"/>
    <cellStyle name="Comma 5 3 4 2" xfId="1955"/>
    <cellStyle name="Comma 5 3 4 2 2" xfId="1956"/>
    <cellStyle name="Comma 5 3 4 3" xfId="1957"/>
    <cellStyle name="Comma 5 3 4 4" xfId="1958"/>
    <cellStyle name="Comma 5 3 5" xfId="1959"/>
    <cellStyle name="Comma 5 3 5 2" xfId="1960"/>
    <cellStyle name="Comma 5 3 5 2 2" xfId="1961"/>
    <cellStyle name="Comma 5 3 5 3" xfId="1962"/>
    <cellStyle name="Comma 5 3 5 4" xfId="1963"/>
    <cellStyle name="Comma 5 3 6" xfId="1964"/>
    <cellStyle name="Comma 5 3 6 2" xfId="1965"/>
    <cellStyle name="Comma 5 3 6 2 2" xfId="1966"/>
    <cellStyle name="Comma 5 3 6 3" xfId="1967"/>
    <cellStyle name="Comma 5 3 6 4" xfId="1968"/>
    <cellStyle name="Comma 5 3 7" xfId="1969"/>
    <cellStyle name="Comma 5 3 7 2" xfId="1970"/>
    <cellStyle name="Comma 5 3 7 3" xfId="1971"/>
    <cellStyle name="Comma 5 3 8" xfId="1972"/>
    <cellStyle name="Comma 5 3 8 2" xfId="1973"/>
    <cellStyle name="Comma 5 3 9" xfId="1974"/>
    <cellStyle name="Comma 5 4" xfId="1975"/>
    <cellStyle name="Comma 5 4 10" xfId="1976"/>
    <cellStyle name="Comma 5 4 2" xfId="1977"/>
    <cellStyle name="Comma 5 4 2 2" xfId="1978"/>
    <cellStyle name="Comma 5 4 2 2 2" xfId="1979"/>
    <cellStyle name="Comma 5 4 2 2 2 2" xfId="1980"/>
    <cellStyle name="Comma 5 4 2 2 3" xfId="1981"/>
    <cellStyle name="Comma 5 4 2 2 4" xfId="1982"/>
    <cellStyle name="Comma 5 4 2 3" xfId="1983"/>
    <cellStyle name="Comma 5 4 2 3 2" xfId="1984"/>
    <cellStyle name="Comma 5 4 2 3 2 2" xfId="1985"/>
    <cellStyle name="Comma 5 4 2 3 3" xfId="1986"/>
    <cellStyle name="Comma 5 4 2 3 4" xfId="1987"/>
    <cellStyle name="Comma 5 4 2 4" xfId="1988"/>
    <cellStyle name="Comma 5 4 2 4 2" xfId="1989"/>
    <cellStyle name="Comma 5 4 2 4 2 2" xfId="1990"/>
    <cellStyle name="Comma 5 4 2 4 3" xfId="1991"/>
    <cellStyle name="Comma 5 4 2 4 4" xfId="1992"/>
    <cellStyle name="Comma 5 4 2 5" xfId="1993"/>
    <cellStyle name="Comma 5 4 2 5 2" xfId="1994"/>
    <cellStyle name="Comma 5 4 2 5 2 2" xfId="1995"/>
    <cellStyle name="Comma 5 4 2 5 3" xfId="1996"/>
    <cellStyle name="Comma 5 4 2 5 4" xfId="1997"/>
    <cellStyle name="Comma 5 4 2 6" xfId="1998"/>
    <cellStyle name="Comma 5 4 2 6 2" xfId="1999"/>
    <cellStyle name="Comma 5 4 2 6 3" xfId="2000"/>
    <cellStyle name="Comma 5 4 2 7" xfId="2001"/>
    <cellStyle name="Comma 5 4 2 7 2" xfId="2002"/>
    <cellStyle name="Comma 5 4 2 8" xfId="2003"/>
    <cellStyle name="Comma 5 4 2 9" xfId="2004"/>
    <cellStyle name="Comma 5 4 3" xfId="2005"/>
    <cellStyle name="Comma 5 4 3 2" xfId="2006"/>
    <cellStyle name="Comma 5 4 3 2 2" xfId="2007"/>
    <cellStyle name="Comma 5 4 3 3" xfId="2008"/>
    <cellStyle name="Comma 5 4 3 4" xfId="2009"/>
    <cellStyle name="Comma 5 4 4" xfId="2010"/>
    <cellStyle name="Comma 5 4 4 2" xfId="2011"/>
    <cellStyle name="Comma 5 4 4 2 2" xfId="2012"/>
    <cellStyle name="Comma 5 4 4 3" xfId="2013"/>
    <cellStyle name="Comma 5 4 4 4" xfId="2014"/>
    <cellStyle name="Comma 5 4 5" xfId="2015"/>
    <cellStyle name="Comma 5 4 5 2" xfId="2016"/>
    <cellStyle name="Comma 5 4 5 2 2" xfId="2017"/>
    <cellStyle name="Comma 5 4 5 3" xfId="2018"/>
    <cellStyle name="Comma 5 4 5 4" xfId="2019"/>
    <cellStyle name="Comma 5 4 6" xfId="2020"/>
    <cellStyle name="Comma 5 4 6 2" xfId="2021"/>
    <cellStyle name="Comma 5 4 6 2 2" xfId="2022"/>
    <cellStyle name="Comma 5 4 6 3" xfId="2023"/>
    <cellStyle name="Comma 5 4 6 4" xfId="2024"/>
    <cellStyle name="Comma 5 4 7" xfId="2025"/>
    <cellStyle name="Comma 5 4 7 2" xfId="2026"/>
    <cellStyle name="Comma 5 4 7 3" xfId="2027"/>
    <cellStyle name="Comma 5 4 8" xfId="2028"/>
    <cellStyle name="Comma 5 4 8 2" xfId="2029"/>
    <cellStyle name="Comma 5 4 9" xfId="2030"/>
    <cellStyle name="Comma 5 5" xfId="2031"/>
    <cellStyle name="Comma 5 5 2" xfId="2032"/>
    <cellStyle name="Comma 5 5 2 2" xfId="2033"/>
    <cellStyle name="Comma 5 5 2 2 2" xfId="2034"/>
    <cellStyle name="Comma 5 5 2 3" xfId="2035"/>
    <cellStyle name="Comma 5 5 2 4" xfId="2036"/>
    <cellStyle name="Comma 5 5 3" xfId="2037"/>
    <cellStyle name="Comma 5 5 3 2" xfId="2038"/>
    <cellStyle name="Comma 5 5 3 2 2" xfId="2039"/>
    <cellStyle name="Comma 5 5 3 3" xfId="2040"/>
    <cellStyle name="Comma 5 5 3 4" xfId="2041"/>
    <cellStyle name="Comma 5 5 4" xfId="2042"/>
    <cellStyle name="Comma 5 5 4 2" xfId="2043"/>
    <cellStyle name="Comma 5 5 4 2 2" xfId="2044"/>
    <cellStyle name="Comma 5 5 4 3" xfId="2045"/>
    <cellStyle name="Comma 5 5 4 4" xfId="2046"/>
    <cellStyle name="Comma 5 5 5" xfId="2047"/>
    <cellStyle name="Comma 5 5 5 2" xfId="2048"/>
    <cellStyle name="Comma 5 5 5 2 2" xfId="2049"/>
    <cellStyle name="Comma 5 5 5 3" xfId="2050"/>
    <cellStyle name="Comma 5 5 5 4" xfId="2051"/>
    <cellStyle name="Comma 5 5 6" xfId="2052"/>
    <cellStyle name="Comma 5 5 6 2" xfId="2053"/>
    <cellStyle name="Comma 5 5 6 3" xfId="2054"/>
    <cellStyle name="Comma 5 5 7" xfId="2055"/>
    <cellStyle name="Comma 5 5 7 2" xfId="2056"/>
    <cellStyle name="Comma 5 5 8" xfId="2057"/>
    <cellStyle name="Comma 5 5 9" xfId="2058"/>
    <cellStyle name="Comma 5 6" xfId="2059"/>
    <cellStyle name="Comma 5 6 2" xfId="2060"/>
    <cellStyle name="Comma 5 6 2 2" xfId="2061"/>
    <cellStyle name="Comma 5 6 3" xfId="2062"/>
    <cellStyle name="Comma 5 6 4" xfId="2063"/>
    <cellStyle name="Comma 5 7" xfId="2064"/>
    <cellStyle name="Comma 5 7 2" xfId="2065"/>
    <cellStyle name="Comma 5 7 2 2" xfId="2066"/>
    <cellStyle name="Comma 5 7 3" xfId="2067"/>
    <cellStyle name="Comma 5 7 4" xfId="2068"/>
    <cellStyle name="Comma 5 8" xfId="2069"/>
    <cellStyle name="Comma 5 8 2" xfId="2070"/>
    <cellStyle name="Comma 5 8 2 2" xfId="2071"/>
    <cellStyle name="Comma 5 8 3" xfId="2072"/>
    <cellStyle name="Comma 5 8 4" xfId="2073"/>
    <cellStyle name="Comma 5 9" xfId="2074"/>
    <cellStyle name="Comma 5 9 2" xfId="2075"/>
    <cellStyle name="Comma 5 9 2 2" xfId="2076"/>
    <cellStyle name="Comma 5 9 3" xfId="2077"/>
    <cellStyle name="Comma 5 9 4" xfId="2078"/>
    <cellStyle name="Comma 6" xfId="2079"/>
    <cellStyle name="Comma 6 10" xfId="2080"/>
    <cellStyle name="Comma 6 10 2" xfId="2081"/>
    <cellStyle name="Comma 6 10 3" xfId="2082"/>
    <cellStyle name="Comma 6 11" xfId="2083"/>
    <cellStyle name="Comma 6 11 2" xfId="2084"/>
    <cellStyle name="Comma 6 12" xfId="2085"/>
    <cellStyle name="Comma 6 13" xfId="2086"/>
    <cellStyle name="Comma 6 2" xfId="2087"/>
    <cellStyle name="Comma 6 2 10" xfId="2088"/>
    <cellStyle name="Comma 6 2 2" xfId="2089"/>
    <cellStyle name="Comma 6 2 2 2" xfId="2090"/>
    <cellStyle name="Comma 6 2 2 2 2" xfId="2091"/>
    <cellStyle name="Comma 6 2 2 2 2 2" xfId="2092"/>
    <cellStyle name="Comma 6 2 2 2 3" xfId="2093"/>
    <cellStyle name="Comma 6 2 2 2 4" xfId="2094"/>
    <cellStyle name="Comma 6 2 2 3" xfId="2095"/>
    <cellStyle name="Comma 6 2 2 3 2" xfId="2096"/>
    <cellStyle name="Comma 6 2 2 3 2 2" xfId="2097"/>
    <cellStyle name="Comma 6 2 2 3 3" xfId="2098"/>
    <cellStyle name="Comma 6 2 2 3 4" xfId="2099"/>
    <cellStyle name="Comma 6 2 2 4" xfId="2100"/>
    <cellStyle name="Comma 6 2 2 4 2" xfId="2101"/>
    <cellStyle name="Comma 6 2 2 4 2 2" xfId="2102"/>
    <cellStyle name="Comma 6 2 2 4 3" xfId="2103"/>
    <cellStyle name="Comma 6 2 2 4 4" xfId="2104"/>
    <cellStyle name="Comma 6 2 2 5" xfId="2105"/>
    <cellStyle name="Comma 6 2 2 5 2" xfId="2106"/>
    <cellStyle name="Comma 6 2 2 5 2 2" xfId="2107"/>
    <cellStyle name="Comma 6 2 2 5 3" xfId="2108"/>
    <cellStyle name="Comma 6 2 2 5 4" xfId="2109"/>
    <cellStyle name="Comma 6 2 2 6" xfId="2110"/>
    <cellStyle name="Comma 6 2 2 6 2" xfId="2111"/>
    <cellStyle name="Comma 6 2 2 6 3" xfId="2112"/>
    <cellStyle name="Comma 6 2 2 7" xfId="2113"/>
    <cellStyle name="Comma 6 2 2 7 2" xfId="2114"/>
    <cellStyle name="Comma 6 2 2 8" xfId="2115"/>
    <cellStyle name="Comma 6 2 2 9" xfId="2116"/>
    <cellStyle name="Comma 6 2 3" xfId="2117"/>
    <cellStyle name="Comma 6 2 3 2" xfId="2118"/>
    <cellStyle name="Comma 6 2 3 2 2" xfId="2119"/>
    <cellStyle name="Comma 6 2 3 3" xfId="2120"/>
    <cellStyle name="Comma 6 2 3 4" xfId="2121"/>
    <cellStyle name="Comma 6 2 4" xfId="2122"/>
    <cellStyle name="Comma 6 2 4 2" xfId="2123"/>
    <cellStyle name="Comma 6 2 4 2 2" xfId="2124"/>
    <cellStyle name="Comma 6 2 4 3" xfId="2125"/>
    <cellStyle name="Comma 6 2 4 4" xfId="2126"/>
    <cellStyle name="Comma 6 2 5" xfId="2127"/>
    <cellStyle name="Comma 6 2 5 2" xfId="2128"/>
    <cellStyle name="Comma 6 2 5 2 2" xfId="2129"/>
    <cellStyle name="Comma 6 2 5 3" xfId="2130"/>
    <cellStyle name="Comma 6 2 5 4" xfId="2131"/>
    <cellStyle name="Comma 6 2 6" xfId="2132"/>
    <cellStyle name="Comma 6 2 6 2" xfId="2133"/>
    <cellStyle name="Comma 6 2 6 2 2" xfId="2134"/>
    <cellStyle name="Comma 6 2 6 3" xfId="2135"/>
    <cellStyle name="Comma 6 2 6 4" xfId="2136"/>
    <cellStyle name="Comma 6 2 7" xfId="2137"/>
    <cellStyle name="Comma 6 2 7 2" xfId="2138"/>
    <cellStyle name="Comma 6 2 7 3" xfId="2139"/>
    <cellStyle name="Comma 6 2 8" xfId="2140"/>
    <cellStyle name="Comma 6 2 8 2" xfId="2141"/>
    <cellStyle name="Comma 6 2 9" xfId="2142"/>
    <cellStyle name="Comma 6 3" xfId="2143"/>
    <cellStyle name="Comma 6 3 10" xfId="2144"/>
    <cellStyle name="Comma 6 3 2" xfId="2145"/>
    <cellStyle name="Comma 6 3 2 2" xfId="2146"/>
    <cellStyle name="Comma 6 3 2 2 2" xfId="2147"/>
    <cellStyle name="Comma 6 3 2 2 2 2" xfId="2148"/>
    <cellStyle name="Comma 6 3 2 2 3" xfId="2149"/>
    <cellStyle name="Comma 6 3 2 2 4" xfId="2150"/>
    <cellStyle name="Comma 6 3 2 3" xfId="2151"/>
    <cellStyle name="Comma 6 3 2 3 2" xfId="2152"/>
    <cellStyle name="Comma 6 3 2 3 2 2" xfId="2153"/>
    <cellStyle name="Comma 6 3 2 3 3" xfId="2154"/>
    <cellStyle name="Comma 6 3 2 3 4" xfId="2155"/>
    <cellStyle name="Comma 6 3 2 4" xfId="2156"/>
    <cellStyle name="Comma 6 3 2 4 2" xfId="2157"/>
    <cellStyle name="Comma 6 3 2 4 2 2" xfId="2158"/>
    <cellStyle name="Comma 6 3 2 4 3" xfId="2159"/>
    <cellStyle name="Comma 6 3 2 4 4" xfId="2160"/>
    <cellStyle name="Comma 6 3 2 5" xfId="2161"/>
    <cellStyle name="Comma 6 3 2 5 2" xfId="2162"/>
    <cellStyle name="Comma 6 3 2 5 2 2" xfId="2163"/>
    <cellStyle name="Comma 6 3 2 5 3" xfId="2164"/>
    <cellStyle name="Comma 6 3 2 5 4" xfId="2165"/>
    <cellStyle name="Comma 6 3 2 6" xfId="2166"/>
    <cellStyle name="Comma 6 3 2 6 2" xfId="2167"/>
    <cellStyle name="Comma 6 3 2 6 3" xfId="2168"/>
    <cellStyle name="Comma 6 3 2 7" xfId="2169"/>
    <cellStyle name="Comma 6 3 2 7 2" xfId="2170"/>
    <cellStyle name="Comma 6 3 2 8" xfId="2171"/>
    <cellStyle name="Comma 6 3 2 9" xfId="2172"/>
    <cellStyle name="Comma 6 3 3" xfId="2173"/>
    <cellStyle name="Comma 6 3 3 2" xfId="2174"/>
    <cellStyle name="Comma 6 3 3 2 2" xfId="2175"/>
    <cellStyle name="Comma 6 3 3 3" xfId="2176"/>
    <cellStyle name="Comma 6 3 3 4" xfId="2177"/>
    <cellStyle name="Comma 6 3 4" xfId="2178"/>
    <cellStyle name="Comma 6 3 4 2" xfId="2179"/>
    <cellStyle name="Comma 6 3 4 2 2" xfId="2180"/>
    <cellStyle name="Comma 6 3 4 3" xfId="2181"/>
    <cellStyle name="Comma 6 3 4 4" xfId="2182"/>
    <cellStyle name="Comma 6 3 5" xfId="2183"/>
    <cellStyle name="Comma 6 3 5 2" xfId="2184"/>
    <cellStyle name="Comma 6 3 5 2 2" xfId="2185"/>
    <cellStyle name="Comma 6 3 5 3" xfId="2186"/>
    <cellStyle name="Comma 6 3 5 4" xfId="2187"/>
    <cellStyle name="Comma 6 3 6" xfId="2188"/>
    <cellStyle name="Comma 6 3 6 2" xfId="2189"/>
    <cellStyle name="Comma 6 3 6 2 2" xfId="2190"/>
    <cellStyle name="Comma 6 3 6 3" xfId="2191"/>
    <cellStyle name="Comma 6 3 6 4" xfId="2192"/>
    <cellStyle name="Comma 6 3 7" xfId="2193"/>
    <cellStyle name="Comma 6 3 7 2" xfId="2194"/>
    <cellStyle name="Comma 6 3 7 3" xfId="2195"/>
    <cellStyle name="Comma 6 3 8" xfId="2196"/>
    <cellStyle name="Comma 6 3 8 2" xfId="2197"/>
    <cellStyle name="Comma 6 3 9" xfId="2198"/>
    <cellStyle name="Comma 6 4" xfId="2199"/>
    <cellStyle name="Comma 6 4 10" xfId="2200"/>
    <cellStyle name="Comma 6 4 2" xfId="2201"/>
    <cellStyle name="Comma 6 4 2 2" xfId="2202"/>
    <cellStyle name="Comma 6 4 2 2 2" xfId="2203"/>
    <cellStyle name="Comma 6 4 2 2 2 2" xfId="2204"/>
    <cellStyle name="Comma 6 4 2 2 3" xfId="2205"/>
    <cellStyle name="Comma 6 4 2 2 4" xfId="2206"/>
    <cellStyle name="Comma 6 4 2 3" xfId="2207"/>
    <cellStyle name="Comma 6 4 2 3 2" xfId="2208"/>
    <cellStyle name="Comma 6 4 2 3 2 2" xfId="2209"/>
    <cellStyle name="Comma 6 4 2 3 3" xfId="2210"/>
    <cellStyle name="Comma 6 4 2 3 4" xfId="2211"/>
    <cellStyle name="Comma 6 4 2 4" xfId="2212"/>
    <cellStyle name="Comma 6 4 2 4 2" xfId="2213"/>
    <cellStyle name="Comma 6 4 2 4 2 2" xfId="2214"/>
    <cellStyle name="Comma 6 4 2 4 3" xfId="2215"/>
    <cellStyle name="Comma 6 4 2 4 4" xfId="2216"/>
    <cellStyle name="Comma 6 4 2 5" xfId="2217"/>
    <cellStyle name="Comma 6 4 2 5 2" xfId="2218"/>
    <cellStyle name="Comma 6 4 2 5 2 2" xfId="2219"/>
    <cellStyle name="Comma 6 4 2 5 3" xfId="2220"/>
    <cellStyle name="Comma 6 4 2 5 4" xfId="2221"/>
    <cellStyle name="Comma 6 4 2 6" xfId="2222"/>
    <cellStyle name="Comma 6 4 2 6 2" xfId="2223"/>
    <cellStyle name="Comma 6 4 2 6 3" xfId="2224"/>
    <cellStyle name="Comma 6 4 2 7" xfId="2225"/>
    <cellStyle name="Comma 6 4 2 7 2" xfId="2226"/>
    <cellStyle name="Comma 6 4 2 8" xfId="2227"/>
    <cellStyle name="Comma 6 4 2 9" xfId="2228"/>
    <cellStyle name="Comma 6 4 3" xfId="2229"/>
    <cellStyle name="Comma 6 4 3 2" xfId="2230"/>
    <cellStyle name="Comma 6 4 3 2 2" xfId="2231"/>
    <cellStyle name="Comma 6 4 3 3" xfId="2232"/>
    <cellStyle name="Comma 6 4 3 4" xfId="2233"/>
    <cellStyle name="Comma 6 4 4" xfId="2234"/>
    <cellStyle name="Comma 6 4 4 2" xfId="2235"/>
    <cellStyle name="Comma 6 4 4 2 2" xfId="2236"/>
    <cellStyle name="Comma 6 4 4 3" xfId="2237"/>
    <cellStyle name="Comma 6 4 4 4" xfId="2238"/>
    <cellStyle name="Comma 6 4 5" xfId="2239"/>
    <cellStyle name="Comma 6 4 5 2" xfId="2240"/>
    <cellStyle name="Comma 6 4 5 2 2" xfId="2241"/>
    <cellStyle name="Comma 6 4 5 3" xfId="2242"/>
    <cellStyle name="Comma 6 4 5 4" xfId="2243"/>
    <cellStyle name="Comma 6 4 6" xfId="2244"/>
    <cellStyle name="Comma 6 4 6 2" xfId="2245"/>
    <cellStyle name="Comma 6 4 6 2 2" xfId="2246"/>
    <cellStyle name="Comma 6 4 6 3" xfId="2247"/>
    <cellStyle name="Comma 6 4 6 4" xfId="2248"/>
    <cellStyle name="Comma 6 4 7" xfId="2249"/>
    <cellStyle name="Comma 6 4 7 2" xfId="2250"/>
    <cellStyle name="Comma 6 4 7 3" xfId="2251"/>
    <cellStyle name="Comma 6 4 8" xfId="2252"/>
    <cellStyle name="Comma 6 4 8 2" xfId="2253"/>
    <cellStyle name="Comma 6 4 9" xfId="2254"/>
    <cellStyle name="Comma 6 5" xfId="2255"/>
    <cellStyle name="Comma 6 5 2" xfId="2256"/>
    <cellStyle name="Comma 6 5 2 2" xfId="2257"/>
    <cellStyle name="Comma 6 5 2 2 2" xfId="2258"/>
    <cellStyle name="Comma 6 5 2 3" xfId="2259"/>
    <cellStyle name="Comma 6 5 2 4" xfId="2260"/>
    <cellStyle name="Comma 6 5 3" xfId="2261"/>
    <cellStyle name="Comma 6 5 3 2" xfId="2262"/>
    <cellStyle name="Comma 6 5 3 2 2" xfId="2263"/>
    <cellStyle name="Comma 6 5 3 3" xfId="2264"/>
    <cellStyle name="Comma 6 5 3 4" xfId="2265"/>
    <cellStyle name="Comma 6 5 4" xfId="2266"/>
    <cellStyle name="Comma 6 5 4 2" xfId="2267"/>
    <cellStyle name="Comma 6 5 4 2 2" xfId="2268"/>
    <cellStyle name="Comma 6 5 4 3" xfId="2269"/>
    <cellStyle name="Comma 6 5 4 4" xfId="2270"/>
    <cellStyle name="Comma 6 5 5" xfId="2271"/>
    <cellStyle name="Comma 6 5 5 2" xfId="2272"/>
    <cellStyle name="Comma 6 5 5 2 2" xfId="2273"/>
    <cellStyle name="Comma 6 5 5 3" xfId="2274"/>
    <cellStyle name="Comma 6 5 5 4" xfId="2275"/>
    <cellStyle name="Comma 6 5 6" xfId="2276"/>
    <cellStyle name="Comma 6 5 6 2" xfId="2277"/>
    <cellStyle name="Comma 6 5 6 3" xfId="2278"/>
    <cellStyle name="Comma 6 5 7" xfId="2279"/>
    <cellStyle name="Comma 6 5 7 2" xfId="2280"/>
    <cellStyle name="Comma 6 5 8" xfId="2281"/>
    <cellStyle name="Comma 6 5 9" xfId="2282"/>
    <cellStyle name="Comma 6 6" xfId="2283"/>
    <cellStyle name="Comma 6 6 2" xfId="2284"/>
    <cellStyle name="Comma 6 6 2 2" xfId="2285"/>
    <cellStyle name="Comma 6 6 3" xfId="2286"/>
    <cellStyle name="Comma 6 6 4" xfId="2287"/>
    <cellStyle name="Comma 6 7" xfId="2288"/>
    <cellStyle name="Comma 6 7 2" xfId="2289"/>
    <cellStyle name="Comma 6 7 2 2" xfId="2290"/>
    <cellStyle name="Comma 6 7 3" xfId="2291"/>
    <cellStyle name="Comma 6 7 4" xfId="2292"/>
    <cellStyle name="Comma 6 8" xfId="2293"/>
    <cellStyle name="Comma 6 8 2" xfId="2294"/>
    <cellStyle name="Comma 6 8 2 2" xfId="2295"/>
    <cellStyle name="Comma 6 8 3" xfId="2296"/>
    <cellStyle name="Comma 6 8 4" xfId="2297"/>
    <cellStyle name="Comma 6 9" xfId="2298"/>
    <cellStyle name="Comma 6 9 2" xfId="2299"/>
    <cellStyle name="Comma 6 9 2 2" xfId="2300"/>
    <cellStyle name="Comma 6 9 3" xfId="2301"/>
    <cellStyle name="Comma 6 9 4" xfId="2302"/>
    <cellStyle name="Comma 7" xfId="2303"/>
    <cellStyle name="Comma 7 10" xfId="2304"/>
    <cellStyle name="Comma 7 10 2" xfId="2305"/>
    <cellStyle name="Comma 7 10 3" xfId="2306"/>
    <cellStyle name="Comma 7 11" xfId="2307"/>
    <cellStyle name="Comma 7 11 2" xfId="2308"/>
    <cellStyle name="Comma 7 12" xfId="2309"/>
    <cellStyle name="Comma 7 13" xfId="2310"/>
    <cellStyle name="Comma 7 2" xfId="2311"/>
    <cellStyle name="Comma 7 2 10" xfId="2312"/>
    <cellStyle name="Comma 7 2 2" xfId="2313"/>
    <cellStyle name="Comma 7 2 2 2" xfId="2314"/>
    <cellStyle name="Comma 7 2 2 2 2" xfId="2315"/>
    <cellStyle name="Comma 7 2 2 2 2 2" xfId="2316"/>
    <cellStyle name="Comma 7 2 2 2 3" xfId="2317"/>
    <cellStyle name="Comma 7 2 2 2 4" xfId="2318"/>
    <cellStyle name="Comma 7 2 2 3" xfId="2319"/>
    <cellStyle name="Comma 7 2 2 3 2" xfId="2320"/>
    <cellStyle name="Comma 7 2 2 3 2 2" xfId="2321"/>
    <cellStyle name="Comma 7 2 2 3 3" xfId="2322"/>
    <cellStyle name="Comma 7 2 2 3 4" xfId="2323"/>
    <cellStyle name="Comma 7 2 2 4" xfId="2324"/>
    <cellStyle name="Comma 7 2 2 4 2" xfId="2325"/>
    <cellStyle name="Comma 7 2 2 4 2 2" xfId="2326"/>
    <cellStyle name="Comma 7 2 2 4 3" xfId="2327"/>
    <cellStyle name="Comma 7 2 2 4 4" xfId="2328"/>
    <cellStyle name="Comma 7 2 2 5" xfId="2329"/>
    <cellStyle name="Comma 7 2 2 5 2" xfId="2330"/>
    <cellStyle name="Comma 7 2 2 5 2 2" xfId="2331"/>
    <cellStyle name="Comma 7 2 2 5 3" xfId="2332"/>
    <cellStyle name="Comma 7 2 2 5 4" xfId="2333"/>
    <cellStyle name="Comma 7 2 2 6" xfId="2334"/>
    <cellStyle name="Comma 7 2 2 6 2" xfId="2335"/>
    <cellStyle name="Comma 7 2 2 6 3" xfId="2336"/>
    <cellStyle name="Comma 7 2 2 7" xfId="2337"/>
    <cellStyle name="Comma 7 2 2 7 2" xfId="2338"/>
    <cellStyle name="Comma 7 2 2 8" xfId="2339"/>
    <cellStyle name="Comma 7 2 2 9" xfId="2340"/>
    <cellStyle name="Comma 7 2 3" xfId="2341"/>
    <cellStyle name="Comma 7 2 3 2" xfId="2342"/>
    <cellStyle name="Comma 7 2 3 2 2" xfId="2343"/>
    <cellStyle name="Comma 7 2 3 3" xfId="2344"/>
    <cellStyle name="Comma 7 2 3 4" xfId="2345"/>
    <cellStyle name="Comma 7 2 4" xfId="2346"/>
    <cellStyle name="Comma 7 2 4 2" xfId="2347"/>
    <cellStyle name="Comma 7 2 4 2 2" xfId="2348"/>
    <cellStyle name="Comma 7 2 4 3" xfId="2349"/>
    <cellStyle name="Comma 7 2 4 4" xfId="2350"/>
    <cellStyle name="Comma 7 2 5" xfId="2351"/>
    <cellStyle name="Comma 7 2 5 2" xfId="2352"/>
    <cellStyle name="Comma 7 2 5 2 2" xfId="2353"/>
    <cellStyle name="Comma 7 2 5 3" xfId="2354"/>
    <cellStyle name="Comma 7 2 5 4" xfId="2355"/>
    <cellStyle name="Comma 7 2 6" xfId="2356"/>
    <cellStyle name="Comma 7 2 6 2" xfId="2357"/>
    <cellStyle name="Comma 7 2 6 2 2" xfId="2358"/>
    <cellStyle name="Comma 7 2 6 3" xfId="2359"/>
    <cellStyle name="Comma 7 2 6 4" xfId="2360"/>
    <cellStyle name="Comma 7 2 7" xfId="2361"/>
    <cellStyle name="Comma 7 2 7 2" xfId="2362"/>
    <cellStyle name="Comma 7 2 7 3" xfId="2363"/>
    <cellStyle name="Comma 7 2 8" xfId="2364"/>
    <cellStyle name="Comma 7 2 8 2" xfId="2365"/>
    <cellStyle name="Comma 7 2 9" xfId="2366"/>
    <cellStyle name="Comma 7 3" xfId="2367"/>
    <cellStyle name="Comma 7 3 10" xfId="2368"/>
    <cellStyle name="Comma 7 3 2" xfId="2369"/>
    <cellStyle name="Comma 7 3 2 2" xfId="2370"/>
    <cellStyle name="Comma 7 3 2 2 2" xfId="2371"/>
    <cellStyle name="Comma 7 3 2 2 2 2" xfId="2372"/>
    <cellStyle name="Comma 7 3 2 2 3" xfId="2373"/>
    <cellStyle name="Comma 7 3 2 2 4" xfId="2374"/>
    <cellStyle name="Comma 7 3 2 3" xfId="2375"/>
    <cellStyle name="Comma 7 3 2 3 2" xfId="2376"/>
    <cellStyle name="Comma 7 3 2 3 2 2" xfId="2377"/>
    <cellStyle name="Comma 7 3 2 3 3" xfId="2378"/>
    <cellStyle name="Comma 7 3 2 3 4" xfId="2379"/>
    <cellStyle name="Comma 7 3 2 4" xfId="2380"/>
    <cellStyle name="Comma 7 3 2 4 2" xfId="2381"/>
    <cellStyle name="Comma 7 3 2 4 2 2" xfId="2382"/>
    <cellStyle name="Comma 7 3 2 4 3" xfId="2383"/>
    <cellStyle name="Comma 7 3 2 4 4" xfId="2384"/>
    <cellStyle name="Comma 7 3 2 5" xfId="2385"/>
    <cellStyle name="Comma 7 3 2 5 2" xfId="2386"/>
    <cellStyle name="Comma 7 3 2 5 2 2" xfId="2387"/>
    <cellStyle name="Comma 7 3 2 5 3" xfId="2388"/>
    <cellStyle name="Comma 7 3 2 5 4" xfId="2389"/>
    <cellStyle name="Comma 7 3 2 6" xfId="2390"/>
    <cellStyle name="Comma 7 3 2 6 2" xfId="2391"/>
    <cellStyle name="Comma 7 3 2 6 3" xfId="2392"/>
    <cellStyle name="Comma 7 3 2 7" xfId="2393"/>
    <cellStyle name="Comma 7 3 2 7 2" xfId="2394"/>
    <cellStyle name="Comma 7 3 2 8" xfId="2395"/>
    <cellStyle name="Comma 7 3 2 9" xfId="2396"/>
    <cellStyle name="Comma 7 3 3" xfId="2397"/>
    <cellStyle name="Comma 7 3 3 2" xfId="2398"/>
    <cellStyle name="Comma 7 3 3 2 2" xfId="2399"/>
    <cellStyle name="Comma 7 3 3 3" xfId="2400"/>
    <cellStyle name="Comma 7 3 3 4" xfId="2401"/>
    <cellStyle name="Comma 7 3 4" xfId="2402"/>
    <cellStyle name="Comma 7 3 4 2" xfId="2403"/>
    <cellStyle name="Comma 7 3 4 2 2" xfId="2404"/>
    <cellStyle name="Comma 7 3 4 3" xfId="2405"/>
    <cellStyle name="Comma 7 3 4 4" xfId="2406"/>
    <cellStyle name="Comma 7 3 5" xfId="2407"/>
    <cellStyle name="Comma 7 3 5 2" xfId="2408"/>
    <cellStyle name="Comma 7 3 5 2 2" xfId="2409"/>
    <cellStyle name="Comma 7 3 5 3" xfId="2410"/>
    <cellStyle name="Comma 7 3 5 4" xfId="2411"/>
    <cellStyle name="Comma 7 3 6" xfId="2412"/>
    <cellStyle name="Comma 7 3 6 2" xfId="2413"/>
    <cellStyle name="Comma 7 3 6 2 2" xfId="2414"/>
    <cellStyle name="Comma 7 3 6 3" xfId="2415"/>
    <cellStyle name="Comma 7 3 6 4" xfId="2416"/>
    <cellStyle name="Comma 7 3 7" xfId="2417"/>
    <cellStyle name="Comma 7 3 7 2" xfId="2418"/>
    <cellStyle name="Comma 7 3 7 3" xfId="2419"/>
    <cellStyle name="Comma 7 3 8" xfId="2420"/>
    <cellStyle name="Comma 7 3 8 2" xfId="2421"/>
    <cellStyle name="Comma 7 3 9" xfId="2422"/>
    <cellStyle name="Comma 7 4" xfId="2423"/>
    <cellStyle name="Comma 7 4 10" xfId="2424"/>
    <cellStyle name="Comma 7 4 2" xfId="2425"/>
    <cellStyle name="Comma 7 4 2 2" xfId="2426"/>
    <cellStyle name="Comma 7 4 2 2 2" xfId="2427"/>
    <cellStyle name="Comma 7 4 2 2 2 2" xfId="2428"/>
    <cellStyle name="Comma 7 4 2 2 3" xfId="2429"/>
    <cellStyle name="Comma 7 4 2 2 4" xfId="2430"/>
    <cellStyle name="Comma 7 4 2 3" xfId="2431"/>
    <cellStyle name="Comma 7 4 2 3 2" xfId="2432"/>
    <cellStyle name="Comma 7 4 2 3 2 2" xfId="2433"/>
    <cellStyle name="Comma 7 4 2 3 3" xfId="2434"/>
    <cellStyle name="Comma 7 4 2 3 4" xfId="2435"/>
    <cellStyle name="Comma 7 4 2 4" xfId="2436"/>
    <cellStyle name="Comma 7 4 2 4 2" xfId="2437"/>
    <cellStyle name="Comma 7 4 2 4 2 2" xfId="2438"/>
    <cellStyle name="Comma 7 4 2 4 3" xfId="2439"/>
    <cellStyle name="Comma 7 4 2 4 4" xfId="2440"/>
    <cellStyle name="Comma 7 4 2 5" xfId="2441"/>
    <cellStyle name="Comma 7 4 2 5 2" xfId="2442"/>
    <cellStyle name="Comma 7 4 2 5 2 2" xfId="2443"/>
    <cellStyle name="Comma 7 4 2 5 3" xfId="2444"/>
    <cellStyle name="Comma 7 4 2 5 4" xfId="2445"/>
    <cellStyle name="Comma 7 4 2 6" xfId="2446"/>
    <cellStyle name="Comma 7 4 2 6 2" xfId="2447"/>
    <cellStyle name="Comma 7 4 2 6 3" xfId="2448"/>
    <cellStyle name="Comma 7 4 2 7" xfId="2449"/>
    <cellStyle name="Comma 7 4 2 7 2" xfId="2450"/>
    <cellStyle name="Comma 7 4 2 8" xfId="2451"/>
    <cellStyle name="Comma 7 4 2 9" xfId="2452"/>
    <cellStyle name="Comma 7 4 3" xfId="2453"/>
    <cellStyle name="Comma 7 4 3 2" xfId="2454"/>
    <cellStyle name="Comma 7 4 3 2 2" xfId="2455"/>
    <cellStyle name="Comma 7 4 3 3" xfId="2456"/>
    <cellStyle name="Comma 7 4 3 4" xfId="2457"/>
    <cellStyle name="Comma 7 4 4" xfId="2458"/>
    <cellStyle name="Comma 7 4 4 2" xfId="2459"/>
    <cellStyle name="Comma 7 4 4 2 2" xfId="2460"/>
    <cellStyle name="Comma 7 4 4 3" xfId="2461"/>
    <cellStyle name="Comma 7 4 4 4" xfId="2462"/>
    <cellStyle name="Comma 7 4 5" xfId="2463"/>
    <cellStyle name="Comma 7 4 5 2" xfId="2464"/>
    <cellStyle name="Comma 7 4 5 2 2" xfId="2465"/>
    <cellStyle name="Comma 7 4 5 3" xfId="2466"/>
    <cellStyle name="Comma 7 4 5 4" xfId="2467"/>
    <cellStyle name="Comma 7 4 6" xfId="2468"/>
    <cellStyle name="Comma 7 4 6 2" xfId="2469"/>
    <cellStyle name="Comma 7 4 6 2 2" xfId="2470"/>
    <cellStyle name="Comma 7 4 6 3" xfId="2471"/>
    <cellStyle name="Comma 7 4 6 4" xfId="2472"/>
    <cellStyle name="Comma 7 4 7" xfId="2473"/>
    <cellStyle name="Comma 7 4 7 2" xfId="2474"/>
    <cellStyle name="Comma 7 4 7 3" xfId="2475"/>
    <cellStyle name="Comma 7 4 8" xfId="2476"/>
    <cellStyle name="Comma 7 4 8 2" xfId="2477"/>
    <cellStyle name="Comma 7 4 9" xfId="2478"/>
    <cellStyle name="Comma 7 5" xfId="2479"/>
    <cellStyle name="Comma 7 5 2" xfId="2480"/>
    <cellStyle name="Comma 7 5 2 2" xfId="2481"/>
    <cellStyle name="Comma 7 5 2 2 2" xfId="2482"/>
    <cellStyle name="Comma 7 5 2 3" xfId="2483"/>
    <cellStyle name="Comma 7 5 2 4" xfId="2484"/>
    <cellStyle name="Comma 7 5 3" xfId="2485"/>
    <cellStyle name="Comma 7 5 3 2" xfId="2486"/>
    <cellStyle name="Comma 7 5 3 2 2" xfId="2487"/>
    <cellStyle name="Comma 7 5 3 3" xfId="2488"/>
    <cellStyle name="Comma 7 5 3 4" xfId="2489"/>
    <cellStyle name="Comma 7 5 4" xfId="2490"/>
    <cellStyle name="Comma 7 5 4 2" xfId="2491"/>
    <cellStyle name="Comma 7 5 4 2 2" xfId="2492"/>
    <cellStyle name="Comma 7 5 4 3" xfId="2493"/>
    <cellStyle name="Comma 7 5 4 4" xfId="2494"/>
    <cellStyle name="Comma 7 5 5" xfId="2495"/>
    <cellStyle name="Comma 7 5 5 2" xfId="2496"/>
    <cellStyle name="Comma 7 5 5 2 2" xfId="2497"/>
    <cellStyle name="Comma 7 5 5 3" xfId="2498"/>
    <cellStyle name="Comma 7 5 5 4" xfId="2499"/>
    <cellStyle name="Comma 7 5 6" xfId="2500"/>
    <cellStyle name="Comma 7 5 6 2" xfId="2501"/>
    <cellStyle name="Comma 7 5 6 3" xfId="2502"/>
    <cellStyle name="Comma 7 5 7" xfId="2503"/>
    <cellStyle name="Comma 7 5 7 2" xfId="2504"/>
    <cellStyle name="Comma 7 5 8" xfId="2505"/>
    <cellStyle name="Comma 7 5 9" xfId="2506"/>
    <cellStyle name="Comma 7 6" xfId="2507"/>
    <cellStyle name="Comma 7 6 2" xfId="2508"/>
    <cellStyle name="Comma 7 6 2 2" xfId="2509"/>
    <cellStyle name="Comma 7 6 3" xfId="2510"/>
    <cellStyle name="Comma 7 6 4" xfId="2511"/>
    <cellStyle name="Comma 7 7" xfId="2512"/>
    <cellStyle name="Comma 7 7 2" xfId="2513"/>
    <cellStyle name="Comma 7 7 2 2" xfId="2514"/>
    <cellStyle name="Comma 7 7 3" xfId="2515"/>
    <cellStyle name="Comma 7 7 4" xfId="2516"/>
    <cellStyle name="Comma 7 8" xfId="2517"/>
    <cellStyle name="Comma 7 8 2" xfId="2518"/>
    <cellStyle name="Comma 7 8 2 2" xfId="2519"/>
    <cellStyle name="Comma 7 8 3" xfId="2520"/>
    <cellStyle name="Comma 7 8 4" xfId="2521"/>
    <cellStyle name="Comma 7 9" xfId="2522"/>
    <cellStyle name="Comma 7 9 2" xfId="2523"/>
    <cellStyle name="Comma 7 9 2 2" xfId="2524"/>
    <cellStyle name="Comma 7 9 3" xfId="2525"/>
    <cellStyle name="Comma 7 9 4" xfId="2526"/>
    <cellStyle name="Comma 8" xfId="2527"/>
    <cellStyle name="Comma 9" xfId="2559"/>
    <cellStyle name="DateLong" xfId="40"/>
    <cellStyle name="DateShort" xfId="41"/>
    <cellStyle name="Descriptor text" xfId="44"/>
    <cellStyle name="Factor" xfId="29"/>
    <cellStyle name="headerStyle" xfId="2528"/>
    <cellStyle name="Heading" xfId="43"/>
    <cellStyle name="Hyperlink 2" xfId="2529"/>
    <cellStyle name="NJS" xfId="2530"/>
    <cellStyle name="Normal" xfId="0" builtinId="0"/>
    <cellStyle name="Normal 10" xfId="2574"/>
    <cellStyle name="Normal 10 2" xfId="11"/>
    <cellStyle name="Normal 11" xfId="2625"/>
    <cellStyle name="Normal 12" xfId="32"/>
    <cellStyle name="Normal 13" xfId="2562"/>
    <cellStyle name="Normal 14" xfId="2626"/>
    <cellStyle name="Normal 15" xfId="2623"/>
    <cellStyle name="Normal 16" xfId="2624"/>
    <cellStyle name="Normal 17" xfId="2565"/>
    <cellStyle name="Normal 18" xfId="2627"/>
    <cellStyle name="Normal 19" xfId="160"/>
    <cellStyle name="Normal 2" xfId="6"/>
    <cellStyle name="Normal 2 2" xfId="7"/>
    <cellStyle name="Normal 2 3" xfId="12"/>
    <cellStyle name="Normal 2 3 2" xfId="36"/>
    <cellStyle name="Normal 2 4" xfId="77"/>
    <cellStyle name="Normal 20" xfId="2"/>
    <cellStyle name="Normal 21" xfId="2736"/>
    <cellStyle name="Normal 24" xfId="22"/>
    <cellStyle name="Normal 3" xfId="1"/>
    <cellStyle name="Normal 3 2" xfId="5"/>
    <cellStyle name="Normal 3 2 2" xfId="17"/>
    <cellStyle name="Normal 3 2 3" xfId="2531"/>
    <cellStyle name="Normal 3 3" xfId="31"/>
    <cellStyle name="Normal 3 3 2" xfId="19"/>
    <cellStyle name="Normal 3 4" xfId="14"/>
    <cellStyle name="Normal 3 7" xfId="10"/>
    <cellStyle name="Normal 3 7 2" xfId="2533"/>
    <cellStyle name="Normal 3 7 3" xfId="2534"/>
    <cellStyle name="Normal 3 7 4" xfId="2532"/>
    <cellStyle name="Normal 4" xfId="18"/>
    <cellStyle name="Normal 4 2" xfId="15"/>
    <cellStyle name="Normal 4 2 2" xfId="13"/>
    <cellStyle name="Normal 4 2 3" xfId="2563"/>
    <cellStyle name="Normal 4 3" xfId="2566"/>
    <cellStyle name="Normal 5" xfId="27"/>
    <cellStyle name="Normal 5 2" xfId="2536"/>
    <cellStyle name="Normal 5 3" xfId="2537"/>
    <cellStyle name="Normal 5 4" xfId="2538"/>
    <cellStyle name="Normal 5 5" xfId="30"/>
    <cellStyle name="Normal 5 6" xfId="2535"/>
    <cellStyle name="Normal 6" xfId="33"/>
    <cellStyle name="Normal 7" xfId="34"/>
    <cellStyle name="Normal 8" xfId="35"/>
    <cellStyle name="Normal 8 2" xfId="2570"/>
    <cellStyle name="Normal 8 3" xfId="161"/>
    <cellStyle name="Normal 9" xfId="2558"/>
    <cellStyle name="OfwatAmber" xfId="46"/>
    <cellStyle name="OfwatCalculation" xfId="47"/>
    <cellStyle name="OfwatCopy" xfId="48"/>
    <cellStyle name="OfwatDescTxt" xfId="49"/>
    <cellStyle name="OfwatEmphasis" xfId="50"/>
    <cellStyle name="OfwatGreen" xfId="51"/>
    <cellStyle name="OfwatHeaderTxt" xfId="52"/>
    <cellStyle name="OfwatInput" xfId="53"/>
    <cellStyle name="OfwatINVALID" xfId="54"/>
    <cellStyle name="OfwatNormal" xfId="55"/>
    <cellStyle name="OfwatRedPurple" xfId="56"/>
    <cellStyle name="Output Amounts" xfId="2539"/>
    <cellStyle name="Output Column Headings" xfId="2540"/>
    <cellStyle name="Output Line Items" xfId="2541"/>
    <cellStyle name="Output Report Heading" xfId="2542"/>
    <cellStyle name="Output Report Title" xfId="2543"/>
    <cellStyle name="Percent" xfId="2737" builtinId="5"/>
    <cellStyle name="Percent 2" xfId="9"/>
    <cellStyle name="Percent 2 2" xfId="16"/>
    <cellStyle name="Percent 2 2 2" xfId="2546"/>
    <cellStyle name="Percent 2 2 3" xfId="2547"/>
    <cellStyle name="Percent 2 2 4" xfId="2548"/>
    <cellStyle name="Percent 2 2 5" xfId="2564"/>
    <cellStyle name="Percent 2 2 6" xfId="2545"/>
    <cellStyle name="Percent 2 3" xfId="23"/>
    <cellStyle name="Percent 2 3 2" xfId="2550"/>
    <cellStyle name="Percent 2 3 3" xfId="2551"/>
    <cellStyle name="Percent 2 3 4" xfId="2568"/>
    <cellStyle name="Percent 2 3 5" xfId="2549"/>
    <cellStyle name="Percent 2 4" xfId="78"/>
    <cellStyle name="Percent 2 4 2" xfId="2553"/>
    <cellStyle name="Percent 2 4 3" xfId="2554"/>
    <cellStyle name="Percent 2 4 4" xfId="2595"/>
    <cellStyle name="Percent 2 4 5" xfId="2552"/>
    <cellStyle name="Percent 2 5" xfId="2555"/>
    <cellStyle name="Percent 2 6" xfId="2556"/>
    <cellStyle name="Percent 2 7" xfId="2557"/>
    <cellStyle name="Percent 2 8" xfId="2544"/>
    <cellStyle name="Percent 3" xfId="25"/>
    <cellStyle name="Percent 4" xfId="2560"/>
    <cellStyle name="Percent 5" xfId="4"/>
    <cellStyle name="Validation error" xfId="45"/>
    <cellStyle name="Year" xfId="42"/>
  </cellStyles>
  <dxfs count="0"/>
  <tableStyles count="0" defaultTableStyle="TableStyleMedium2" defaultPivotStyle="PivotStyleLight16"/>
  <colors>
    <mruColors>
      <color rgb="FFBFDDF1"/>
      <color rgb="FFFFCCFF"/>
      <color rgb="FFFCEABF"/>
      <color rgb="FF003479"/>
      <color rgb="FF0078C9"/>
      <color rgb="FF85736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3"/>
  <sheetViews>
    <sheetView zoomScale="80" zoomScaleNormal="80" workbookViewId="0">
      <selection activeCell="B20" sqref="B20:O22"/>
    </sheetView>
  </sheetViews>
  <sheetFormatPr defaultColWidth="0" defaultRowHeight="13.5" zeroHeight="1"/>
  <cols>
    <col min="1" max="1" width="1.6875" style="217" customWidth="1"/>
    <col min="2" max="6" width="8.6875" style="217" customWidth="1"/>
    <col min="7" max="7" width="33.875" style="217" bestFit="1" customWidth="1"/>
    <col min="8" max="15" width="8.6875" style="217" customWidth="1"/>
    <col min="16" max="16" width="1.6875" style="217" customWidth="1"/>
    <col min="17" max="22" width="0" style="217" hidden="1" customWidth="1"/>
    <col min="23" max="16384" width="8.6875" style="217" hidden="1"/>
  </cols>
  <sheetData>
    <row r="1" spans="2:15" ht="7.25" customHeight="1"/>
    <row r="2" spans="2:15" ht="17.25">
      <c r="B2" s="218" t="s">
        <v>250</v>
      </c>
    </row>
    <row r="3" spans="2:15"/>
    <row r="4" spans="2:15" ht="15">
      <c r="B4" s="274" t="s">
        <v>246</v>
      </c>
    </row>
    <row r="5" spans="2:15">
      <c r="B5" s="321" t="s">
        <v>251</v>
      </c>
      <c r="C5" s="321"/>
      <c r="D5" s="321"/>
      <c r="E5" s="321"/>
      <c r="F5" s="321"/>
      <c r="G5" s="321"/>
      <c r="H5" s="321"/>
      <c r="I5" s="321"/>
      <c r="J5" s="321"/>
      <c r="K5" s="321"/>
      <c r="L5" s="321"/>
      <c r="M5" s="321"/>
      <c r="N5" s="321"/>
      <c r="O5" s="321"/>
    </row>
    <row r="6" spans="2:15">
      <c r="B6" s="321"/>
      <c r="C6" s="321"/>
      <c r="D6" s="321"/>
      <c r="E6" s="321"/>
      <c r="F6" s="321"/>
      <c r="G6" s="321"/>
      <c r="H6" s="321"/>
      <c r="I6" s="321"/>
      <c r="J6" s="321"/>
      <c r="K6" s="321"/>
      <c r="L6" s="321"/>
      <c r="M6" s="321"/>
      <c r="N6" s="321"/>
      <c r="O6" s="321"/>
    </row>
    <row r="7" spans="2:15">
      <c r="B7" s="321"/>
      <c r="C7" s="321"/>
      <c r="D7" s="321"/>
      <c r="E7" s="321"/>
      <c r="F7" s="321"/>
      <c r="G7" s="321"/>
      <c r="H7" s="321"/>
      <c r="I7" s="321"/>
      <c r="J7" s="321"/>
      <c r="K7" s="321"/>
      <c r="L7" s="321"/>
      <c r="M7" s="321"/>
      <c r="N7" s="321"/>
      <c r="O7" s="321"/>
    </row>
    <row r="8" spans="2:15">
      <c r="B8" s="321"/>
      <c r="C8" s="321"/>
      <c r="D8" s="321"/>
      <c r="E8" s="321"/>
      <c r="F8" s="321"/>
      <c r="G8" s="321"/>
      <c r="H8" s="321"/>
      <c r="I8" s="321"/>
      <c r="J8" s="321"/>
      <c r="K8" s="321"/>
      <c r="L8" s="321"/>
      <c r="M8" s="321"/>
      <c r="N8" s="321"/>
      <c r="O8" s="321"/>
    </row>
    <row r="9" spans="2:15">
      <c r="B9" s="321"/>
      <c r="C9" s="321"/>
      <c r="D9" s="321"/>
      <c r="E9" s="321"/>
      <c r="F9" s="321"/>
      <c r="G9" s="321"/>
      <c r="H9" s="321"/>
      <c r="I9" s="321"/>
      <c r="J9" s="321"/>
      <c r="K9" s="321"/>
      <c r="L9" s="321"/>
      <c r="M9" s="321"/>
      <c r="N9" s="321"/>
      <c r="O9" s="321"/>
    </row>
    <row r="10" spans="2:15">
      <c r="B10" s="321"/>
      <c r="C10" s="321"/>
      <c r="D10" s="321"/>
      <c r="E10" s="321"/>
      <c r="F10" s="321"/>
      <c r="G10" s="321"/>
      <c r="H10" s="321"/>
      <c r="I10" s="321"/>
      <c r="J10" s="321"/>
      <c r="K10" s="321"/>
      <c r="L10" s="321"/>
      <c r="M10" s="321"/>
      <c r="N10" s="321"/>
      <c r="O10" s="321"/>
    </row>
    <row r="11" spans="2:15"/>
    <row r="12" spans="2:15" ht="15">
      <c r="B12" s="274" t="s">
        <v>248</v>
      </c>
    </row>
    <row r="13" spans="2:15" ht="14" customHeight="1">
      <c r="B13" s="219" t="s">
        <v>249</v>
      </c>
      <c r="C13" s="219"/>
      <c r="D13" s="219"/>
      <c r="E13" s="219"/>
      <c r="F13" s="219"/>
      <c r="G13" s="220" t="s">
        <v>191</v>
      </c>
      <c r="H13" s="219" t="s">
        <v>253</v>
      </c>
      <c r="I13" s="219"/>
      <c r="J13" s="219"/>
      <c r="K13" s="219"/>
      <c r="L13" s="219"/>
      <c r="M13" s="219"/>
      <c r="N13" s="219"/>
      <c r="O13" s="219"/>
    </row>
    <row r="14" spans="2:15">
      <c r="B14" s="219"/>
      <c r="C14" s="219"/>
      <c r="D14" s="219"/>
      <c r="E14" s="219"/>
      <c r="F14" s="219"/>
      <c r="G14" s="219"/>
      <c r="H14" s="219"/>
      <c r="I14" s="219"/>
      <c r="J14" s="219"/>
      <c r="K14" s="219"/>
      <c r="L14" s="219"/>
      <c r="M14" s="219"/>
      <c r="N14" s="219"/>
      <c r="O14" s="219"/>
    </row>
    <row r="15" spans="2:15">
      <c r="B15" s="321" t="s">
        <v>254</v>
      </c>
      <c r="C15" s="321"/>
      <c r="D15" s="321"/>
      <c r="E15" s="321"/>
      <c r="F15" s="321"/>
      <c r="G15" s="321"/>
      <c r="H15" s="321"/>
      <c r="I15" s="321"/>
      <c r="J15" s="321"/>
      <c r="K15" s="321"/>
      <c r="L15" s="321"/>
      <c r="M15" s="321"/>
      <c r="N15" s="321"/>
      <c r="O15" s="321"/>
    </row>
    <row r="16" spans="2:15">
      <c r="B16" s="321"/>
      <c r="C16" s="321"/>
      <c r="D16" s="321"/>
      <c r="E16" s="321"/>
      <c r="F16" s="321"/>
      <c r="G16" s="321"/>
      <c r="H16" s="321"/>
      <c r="I16" s="321"/>
      <c r="J16" s="321"/>
      <c r="K16" s="321"/>
      <c r="L16" s="321"/>
      <c r="M16" s="321"/>
      <c r="N16" s="321"/>
      <c r="O16" s="321"/>
    </row>
    <row r="17" spans="2:15">
      <c r="B17" s="219"/>
      <c r="C17" s="219"/>
      <c r="D17" s="219"/>
      <c r="E17" s="219"/>
      <c r="F17" s="219"/>
      <c r="G17" s="219"/>
      <c r="H17" s="219"/>
      <c r="I17" s="219"/>
      <c r="J17" s="219"/>
      <c r="K17" s="219"/>
      <c r="L17" s="219"/>
      <c r="M17" s="219"/>
      <c r="N17" s="219"/>
      <c r="O17" s="219"/>
    </row>
    <row r="18" spans="2:15"/>
    <row r="19" spans="2:15" ht="15">
      <c r="B19" s="274" t="s">
        <v>247</v>
      </c>
    </row>
    <row r="20" spans="2:15">
      <c r="B20" s="321" t="s">
        <v>252</v>
      </c>
      <c r="C20" s="321"/>
      <c r="D20" s="321"/>
      <c r="E20" s="321"/>
      <c r="F20" s="321"/>
      <c r="G20" s="321"/>
      <c r="H20" s="321"/>
      <c r="I20" s="321"/>
      <c r="J20" s="321"/>
      <c r="K20" s="321"/>
      <c r="L20" s="321"/>
      <c r="M20" s="321"/>
      <c r="N20" s="321"/>
      <c r="O20" s="321"/>
    </row>
    <row r="21" spans="2:15">
      <c r="B21" s="321"/>
      <c r="C21" s="321"/>
      <c r="D21" s="321"/>
      <c r="E21" s="321"/>
      <c r="F21" s="321"/>
      <c r="G21" s="321"/>
      <c r="H21" s="321"/>
      <c r="I21" s="321"/>
      <c r="J21" s="321"/>
      <c r="K21" s="321"/>
      <c r="L21" s="321"/>
      <c r="M21" s="321"/>
      <c r="N21" s="321"/>
      <c r="O21" s="321"/>
    </row>
    <row r="22" spans="2:15">
      <c r="B22" s="321"/>
      <c r="C22" s="321"/>
      <c r="D22" s="321"/>
      <c r="E22" s="321"/>
      <c r="F22" s="321"/>
      <c r="G22" s="321"/>
      <c r="H22" s="321"/>
      <c r="I22" s="321"/>
      <c r="J22" s="321"/>
      <c r="K22" s="321"/>
      <c r="L22" s="321"/>
      <c r="M22" s="321"/>
      <c r="N22" s="321"/>
      <c r="O22" s="321"/>
    </row>
    <row r="23" spans="2:15"/>
  </sheetData>
  <mergeCells count="3">
    <mergeCell ref="B15:O16"/>
    <mergeCell ref="B5:O10"/>
    <mergeCell ref="B20:O22"/>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Lists!$B$3:$B$20</xm:f>
          </x14:formula1>
          <xm:sqref>G13</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B21"/>
  <sheetViews>
    <sheetView topLeftCell="A2" workbookViewId="0">
      <selection activeCell="B26" sqref="B26"/>
    </sheetView>
  </sheetViews>
  <sheetFormatPr defaultColWidth="4" defaultRowHeight="13.5"/>
  <cols>
    <col min="1" max="1" width="4" style="187"/>
    <col min="2" max="2" width="32.1875" style="187" bestFit="1" customWidth="1"/>
    <col min="3" max="16384" width="4" style="187"/>
  </cols>
  <sheetData>
    <row r="2" spans="2:2" ht="14.65">
      <c r="B2" s="190" t="s">
        <v>190</v>
      </c>
    </row>
    <row r="3" spans="2:2">
      <c r="B3" s="188" t="s">
        <v>208</v>
      </c>
    </row>
    <row r="4" spans="2:2">
      <c r="B4" s="188" t="s">
        <v>191</v>
      </c>
    </row>
    <row r="5" spans="2:2">
      <c r="B5" s="188" t="s">
        <v>192</v>
      </c>
    </row>
    <row r="6" spans="2:2">
      <c r="B6" s="188" t="s">
        <v>193</v>
      </c>
    </row>
    <row r="7" spans="2:2">
      <c r="B7" s="188" t="s">
        <v>194</v>
      </c>
    </row>
    <row r="8" spans="2:2">
      <c r="B8" s="189" t="s">
        <v>206</v>
      </c>
    </row>
    <row r="9" spans="2:2">
      <c r="B9" s="188" t="s">
        <v>195</v>
      </c>
    </row>
    <row r="10" spans="2:2">
      <c r="B10" s="188" t="s">
        <v>196</v>
      </c>
    </row>
    <row r="11" spans="2:2">
      <c r="B11" s="188" t="s">
        <v>197</v>
      </c>
    </row>
    <row r="12" spans="2:2">
      <c r="B12" s="189" t="s">
        <v>207</v>
      </c>
    </row>
    <row r="13" spans="2:2">
      <c r="B13" s="188" t="s">
        <v>199</v>
      </c>
    </row>
    <row r="14" spans="2:2">
      <c r="B14" s="188" t="s">
        <v>200</v>
      </c>
    </row>
    <row r="15" spans="2:2">
      <c r="B15" s="188" t="s">
        <v>201</v>
      </c>
    </row>
    <row r="16" spans="2:2">
      <c r="B16" s="188" t="s">
        <v>198</v>
      </c>
    </row>
    <row r="17" spans="2:2">
      <c r="B17" s="188" t="s">
        <v>202</v>
      </c>
    </row>
    <row r="18" spans="2:2">
      <c r="B18" s="188" t="s">
        <v>203</v>
      </c>
    </row>
    <row r="19" spans="2:2">
      <c r="B19" s="188" t="s">
        <v>204</v>
      </c>
    </row>
    <row r="20" spans="2:2">
      <c r="B20" s="188" t="s">
        <v>205</v>
      </c>
    </row>
    <row r="21" spans="2:2">
      <c r="B21" s="188"/>
    </row>
  </sheetData>
  <sortState ref="B5:B21">
    <sortCondition ref="B5"/>
  </sortState>
  <conditionalFormatting sqref="B4">
    <cfRule type="expression" priority="1">
      <formula>#REF!=1</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59"/>
  <sheetViews>
    <sheetView showGridLines="0" zoomScale="96" zoomScaleNormal="80" workbookViewId="0">
      <selection activeCell="K5" sqref="K5"/>
    </sheetView>
  </sheetViews>
  <sheetFormatPr defaultColWidth="0" defaultRowHeight="13.5" zeroHeight="1"/>
  <cols>
    <col min="1" max="1" width="2.6875" style="2" customWidth="1"/>
    <col min="2" max="2" width="6.6875" style="2" customWidth="1"/>
    <col min="3" max="3" width="57.625" style="2" customWidth="1"/>
    <col min="4" max="4" width="10.1875" style="2" bestFit="1" customWidth="1"/>
    <col min="5" max="5" width="7.6875" style="2" bestFit="1" customWidth="1"/>
    <col min="6" max="6" width="5.6875" style="2" customWidth="1"/>
    <col min="7" max="17" width="12.6875" style="2" customWidth="1"/>
    <col min="18" max="18" width="5.6875" style="2" customWidth="1"/>
    <col min="19" max="16384" width="8.6875" style="2" hidden="1"/>
  </cols>
  <sheetData>
    <row r="1" spans="2:17" ht="18.75">
      <c r="B1" s="20" t="s">
        <v>88</v>
      </c>
      <c r="C1" s="20"/>
      <c r="D1" s="20"/>
      <c r="E1" s="20"/>
      <c r="F1" s="20"/>
      <c r="G1" s="20"/>
      <c r="H1" s="20"/>
      <c r="I1" s="20"/>
      <c r="J1" s="20"/>
      <c r="K1" s="20"/>
      <c r="L1" s="20"/>
      <c r="M1" s="20"/>
      <c r="N1" s="20"/>
      <c r="O1" s="20"/>
      <c r="P1" s="20"/>
      <c r="Q1" s="93" t="str">
        <f>Cover!$G$13</f>
        <v>Affinity Water</v>
      </c>
    </row>
    <row r="2" spans="2:17" ht="13.9" thickBot="1"/>
    <row r="3" spans="2:17" ht="40.9" thickBot="1">
      <c r="B3" s="331" t="s">
        <v>38</v>
      </c>
      <c r="C3" s="332"/>
      <c r="D3" s="21" t="s">
        <v>90</v>
      </c>
      <c r="E3" s="22" t="s">
        <v>40</v>
      </c>
      <c r="F3" s="23" t="s">
        <v>41</v>
      </c>
      <c r="G3" s="21" t="s">
        <v>0</v>
      </c>
      <c r="H3" s="21" t="s">
        <v>1</v>
      </c>
      <c r="I3" s="73" t="s">
        <v>256</v>
      </c>
      <c r="J3" s="17" t="s">
        <v>233</v>
      </c>
      <c r="K3" s="21" t="s">
        <v>232</v>
      </c>
      <c r="L3" s="21" t="s">
        <v>9</v>
      </c>
      <c r="M3" s="21" t="s">
        <v>10</v>
      </c>
      <c r="N3" s="21" t="s">
        <v>11</v>
      </c>
      <c r="O3" s="21" t="s">
        <v>12</v>
      </c>
      <c r="P3" s="21" t="s">
        <v>13</v>
      </c>
      <c r="Q3" s="73" t="s">
        <v>229</v>
      </c>
    </row>
    <row r="4" spans="2:17" ht="13.9" thickBot="1"/>
    <row r="5" spans="2:17" ht="12.6" customHeight="1" thickBot="1">
      <c r="B5" s="34" t="s">
        <v>42</v>
      </c>
      <c r="C5" s="35" t="s">
        <v>92</v>
      </c>
      <c r="D5" s="18"/>
      <c r="E5" s="19"/>
      <c r="F5" s="19"/>
    </row>
    <row r="6" spans="2:17" ht="12.6" customHeight="1">
      <c r="B6" s="90">
        <v>1</v>
      </c>
      <c r="C6" s="27" t="s">
        <v>2</v>
      </c>
      <c r="D6" s="41" t="s">
        <v>89</v>
      </c>
      <c r="E6" s="42" t="s">
        <v>91</v>
      </c>
      <c r="F6" s="142">
        <v>3</v>
      </c>
      <c r="G6" s="268">
        <v>1388.2550000000001</v>
      </c>
      <c r="H6" s="221">
        <v>1456.7839999999999</v>
      </c>
      <c r="I6" s="275"/>
      <c r="J6" s="3"/>
      <c r="K6" s="3"/>
      <c r="L6" s="3"/>
      <c r="M6" s="3"/>
      <c r="N6" s="3"/>
      <c r="O6" s="3"/>
      <c r="P6" s="3"/>
      <c r="Q6" s="3"/>
    </row>
    <row r="7" spans="2:17" ht="12.6" customHeight="1">
      <c r="B7" s="91">
        <v>2</v>
      </c>
      <c r="C7" s="29" t="s">
        <v>3</v>
      </c>
      <c r="D7" s="43" t="s">
        <v>94</v>
      </c>
      <c r="E7" s="38" t="s">
        <v>91</v>
      </c>
      <c r="F7" s="50">
        <v>3</v>
      </c>
      <c r="G7" s="269">
        <v>0</v>
      </c>
      <c r="H7" s="222">
        <v>0</v>
      </c>
      <c r="I7" s="275"/>
      <c r="J7" s="3"/>
      <c r="K7" s="3"/>
      <c r="L7" s="3"/>
      <c r="M7" s="3"/>
      <c r="N7" s="3"/>
      <c r="O7" s="3"/>
      <c r="P7" s="3"/>
      <c r="Q7" s="3"/>
    </row>
    <row r="8" spans="2:17" ht="12.6" customHeight="1" thickBot="1">
      <c r="B8" s="91">
        <v>3</v>
      </c>
      <c r="C8" s="29" t="s">
        <v>255</v>
      </c>
      <c r="D8" s="43" t="s">
        <v>244</v>
      </c>
      <c r="E8" s="38" t="s">
        <v>91</v>
      </c>
      <c r="F8" s="50">
        <v>3</v>
      </c>
      <c r="G8" s="269">
        <v>1388.2550000000001</v>
      </c>
      <c r="H8" s="222">
        <v>1456.7839999999999</v>
      </c>
      <c r="I8" s="276"/>
      <c r="J8" s="3"/>
      <c r="K8" s="3"/>
      <c r="L8" s="3"/>
      <c r="M8" s="3"/>
      <c r="N8" s="3"/>
      <c r="O8" s="3"/>
      <c r="P8" s="3"/>
      <c r="Q8" s="3"/>
    </row>
    <row r="9" spans="2:17" ht="12.6" customHeight="1">
      <c r="B9" s="91">
        <v>4</v>
      </c>
      <c r="C9" s="29" t="s">
        <v>101</v>
      </c>
      <c r="D9" s="43" t="s">
        <v>95</v>
      </c>
      <c r="E9" s="38" t="s">
        <v>96</v>
      </c>
      <c r="F9" s="50">
        <v>2</v>
      </c>
      <c r="G9" s="270">
        <v>162.19999999999999</v>
      </c>
      <c r="H9" s="316">
        <v>137.86999999999998</v>
      </c>
      <c r="I9" s="282">
        <f>IF(ISERROR((H9-G9)/G9),"-",(H9-G9)/G9)</f>
        <v>-0.15000000000000008</v>
      </c>
      <c r="J9" s="1"/>
      <c r="K9" s="1"/>
      <c r="L9" s="1"/>
      <c r="M9" s="1"/>
      <c r="N9" s="1"/>
      <c r="O9" s="1"/>
      <c r="P9" s="1"/>
      <c r="Q9" s="1"/>
    </row>
    <row r="10" spans="2:17" ht="12.6" customHeight="1">
      <c r="B10" s="91">
        <v>5</v>
      </c>
      <c r="C10" s="29" t="s">
        <v>103</v>
      </c>
      <c r="D10" s="43" t="s">
        <v>97</v>
      </c>
      <c r="E10" s="38" t="s">
        <v>99</v>
      </c>
      <c r="F10" s="50">
        <v>1</v>
      </c>
      <c r="G10" s="271">
        <v>9.5401433291841737</v>
      </c>
      <c r="H10" s="317">
        <v>8.1091218298065471</v>
      </c>
      <c r="I10" s="283">
        <f t="shared" ref="I10:I12" si="0">IF(ISERROR((H10-G10)/G10),"-",(H10-G10)/G10)</f>
        <v>-0.15000000000000008</v>
      </c>
      <c r="J10" s="1"/>
      <c r="K10" s="1"/>
      <c r="L10" s="1"/>
      <c r="M10" s="1"/>
      <c r="N10" s="1"/>
      <c r="O10" s="1"/>
      <c r="P10" s="1"/>
      <c r="Q10" s="1"/>
    </row>
    <row r="11" spans="2:17" ht="12.6" customHeight="1">
      <c r="B11" s="91">
        <v>6</v>
      </c>
      <c r="C11" s="29" t="s">
        <v>102</v>
      </c>
      <c r="D11" s="43" t="s">
        <v>98</v>
      </c>
      <c r="E11" s="38" t="s">
        <v>100</v>
      </c>
      <c r="F11" s="50">
        <v>1</v>
      </c>
      <c r="G11" s="318">
        <v>105.63660723665231</v>
      </c>
      <c r="H11" s="317">
        <v>89.791116151154441</v>
      </c>
      <c r="I11" s="283">
        <f t="shared" si="0"/>
        <v>-0.15000000000000022</v>
      </c>
      <c r="J11" s="1"/>
      <c r="K11" s="1"/>
      <c r="L11" s="1"/>
      <c r="M11" s="1"/>
      <c r="N11" s="1"/>
      <c r="O11" s="1"/>
      <c r="P11" s="1"/>
      <c r="Q11" s="1"/>
    </row>
    <row r="12" spans="2:17" ht="12.6" customHeight="1" thickBot="1">
      <c r="B12" s="91">
        <v>7</v>
      </c>
      <c r="C12" s="29" t="s">
        <v>4</v>
      </c>
      <c r="D12" s="43"/>
      <c r="E12" s="38" t="s">
        <v>100</v>
      </c>
      <c r="F12" s="143">
        <v>2</v>
      </c>
      <c r="G12" s="139">
        <v>147.1</v>
      </c>
      <c r="H12" s="281">
        <v>129.40000000000003</v>
      </c>
      <c r="I12" s="284">
        <f t="shared" si="0"/>
        <v>-0.12032630863358233</v>
      </c>
      <c r="J12" s="4"/>
      <c r="K12" s="4"/>
      <c r="L12" s="4"/>
      <c r="M12" s="4"/>
      <c r="N12" s="4"/>
      <c r="O12" s="4"/>
      <c r="P12" s="4"/>
      <c r="Q12" s="4"/>
    </row>
    <row r="13" spans="2:17" ht="12" customHeight="1">
      <c r="B13" s="91">
        <v>8</v>
      </c>
      <c r="C13" s="29" t="s">
        <v>5</v>
      </c>
      <c r="D13" s="43"/>
      <c r="E13" s="38" t="s">
        <v>104</v>
      </c>
      <c r="F13" s="143">
        <v>2</v>
      </c>
      <c r="G13" s="310" t="s">
        <v>291</v>
      </c>
      <c r="H13" s="311" t="s">
        <v>315</v>
      </c>
      <c r="I13" s="277"/>
      <c r="J13" s="3"/>
      <c r="K13" s="3"/>
      <c r="L13" s="3"/>
      <c r="M13" s="3"/>
      <c r="N13" s="3"/>
      <c r="O13" s="3"/>
      <c r="P13" s="3"/>
      <c r="Q13" s="3"/>
    </row>
    <row r="14" spans="2:17" ht="12.6" customHeight="1">
      <c r="B14" s="91">
        <v>9</v>
      </c>
      <c r="C14" s="29" t="s">
        <v>6</v>
      </c>
      <c r="D14" s="43"/>
      <c r="E14" s="38" t="s">
        <v>104</v>
      </c>
      <c r="F14" s="143">
        <v>2</v>
      </c>
      <c r="G14" s="140">
        <v>3.6400000000000002E-2</v>
      </c>
      <c r="H14" s="69">
        <v>2.6942839391872031E-2</v>
      </c>
      <c r="I14" s="278"/>
      <c r="J14" s="3"/>
      <c r="K14" s="3"/>
      <c r="L14" s="3"/>
      <c r="M14" s="3"/>
      <c r="N14" s="3"/>
      <c r="O14" s="3"/>
      <c r="P14" s="3"/>
      <c r="Q14" s="3"/>
    </row>
    <row r="15" spans="2:17" ht="12.6" customHeight="1">
      <c r="B15" s="91">
        <v>10</v>
      </c>
      <c r="C15" s="29" t="s">
        <v>7</v>
      </c>
      <c r="D15" s="43"/>
      <c r="E15" s="38" t="s">
        <v>104</v>
      </c>
      <c r="F15" s="143">
        <v>2</v>
      </c>
      <c r="G15" s="272">
        <v>4.6560784313725678E-2</v>
      </c>
      <c r="H15" s="273">
        <v>3.4402716697752078E-2</v>
      </c>
      <c r="I15" s="279"/>
      <c r="J15" s="66"/>
      <c r="K15" s="66"/>
      <c r="L15" s="4"/>
      <c r="M15" s="4"/>
      <c r="N15" s="4"/>
      <c r="O15" s="4"/>
      <c r="P15" s="4"/>
      <c r="Q15" s="4"/>
    </row>
    <row r="16" spans="2:17" ht="15" customHeight="1" thickBot="1">
      <c r="B16" s="92">
        <v>11</v>
      </c>
      <c r="C16" s="32" t="s">
        <v>8</v>
      </c>
      <c r="D16" s="44" t="s">
        <v>105</v>
      </c>
      <c r="E16" s="45" t="s">
        <v>106</v>
      </c>
      <c r="F16" s="210">
        <v>0</v>
      </c>
      <c r="G16" s="141" t="s">
        <v>290</v>
      </c>
      <c r="H16" s="68" t="s">
        <v>290</v>
      </c>
      <c r="I16" s="280"/>
      <c r="J16" s="3"/>
      <c r="K16" s="3"/>
      <c r="L16" s="3"/>
      <c r="M16" s="3"/>
      <c r="N16" s="3"/>
      <c r="O16" s="3"/>
      <c r="P16" s="3"/>
      <c r="Q16" s="3"/>
    </row>
    <row r="17" spans="2:18" s="19" customFormat="1" ht="14" customHeight="1" thickBot="1">
      <c r="B17" s="46"/>
      <c r="C17" s="36"/>
      <c r="D17" s="47"/>
      <c r="E17" s="48"/>
      <c r="F17" s="39"/>
      <c r="G17" s="7"/>
      <c r="H17" s="5"/>
      <c r="I17" s="5"/>
      <c r="J17" s="33"/>
      <c r="K17" s="33"/>
      <c r="L17" s="33"/>
      <c r="M17" s="33"/>
      <c r="N17" s="33"/>
      <c r="O17" s="33"/>
      <c r="P17" s="33"/>
      <c r="Q17" s="33"/>
    </row>
    <row r="18" spans="2:18" ht="13.9" thickBot="1">
      <c r="B18" s="37" t="s">
        <v>43</v>
      </c>
      <c r="C18" s="6" t="s">
        <v>93</v>
      </c>
      <c r="D18" s="40"/>
      <c r="E18" s="48"/>
      <c r="F18" s="48"/>
      <c r="R18" s="12"/>
    </row>
    <row r="19" spans="2:18" ht="12.6" customHeight="1">
      <c r="B19" s="90">
        <v>12</v>
      </c>
      <c r="C19" s="27" t="s">
        <v>228</v>
      </c>
      <c r="D19" s="41" t="s">
        <v>107</v>
      </c>
      <c r="E19" s="42" t="s">
        <v>104</v>
      </c>
      <c r="F19" s="49">
        <v>2</v>
      </c>
      <c r="J19" s="207"/>
      <c r="K19" s="197">
        <v>0.7966731144403898</v>
      </c>
      <c r="L19" s="67">
        <v>0.79202386252775803</v>
      </c>
      <c r="M19" s="67">
        <v>0.79125534843580181</v>
      </c>
      <c r="N19" s="67">
        <v>0.79161502369785597</v>
      </c>
      <c r="O19" s="67">
        <v>0.79319311498260514</v>
      </c>
      <c r="P19" s="67">
        <v>0.79332002874479635</v>
      </c>
      <c r="Q19" s="89">
        <f>IF(ISERROR(AVERAGE(L19:P19)),"-",AVERAGE(L19:P19))</f>
        <v>0.79228147567776352</v>
      </c>
    </row>
    <row r="20" spans="2:18" ht="12.6" customHeight="1" thickBot="1">
      <c r="B20" s="91">
        <v>13</v>
      </c>
      <c r="C20" s="29" t="s">
        <v>14</v>
      </c>
      <c r="D20" s="43" t="s">
        <v>108</v>
      </c>
      <c r="E20" s="38" t="s">
        <v>109</v>
      </c>
      <c r="F20" s="50">
        <v>2</v>
      </c>
      <c r="J20" s="206"/>
      <c r="K20" s="198">
        <v>1.7943356636426764</v>
      </c>
      <c r="L20" s="64">
        <v>2.8516101869322323</v>
      </c>
      <c r="M20" s="64">
        <v>1.9826480365100885</v>
      </c>
      <c r="N20" s="64">
        <v>1.9384566303408202</v>
      </c>
      <c r="O20" s="64">
        <v>2.0170388641153716</v>
      </c>
      <c r="P20" s="64">
        <v>1.6401973555569838</v>
      </c>
      <c r="Q20" s="70">
        <f t="shared" ref="Q20:Q23" si="1">IF(ISERROR(AVERAGE(L20:P20)),"-",AVERAGE(L20:P20))</f>
        <v>2.0859902146910994</v>
      </c>
    </row>
    <row r="21" spans="2:18" ht="12.6" customHeight="1" thickBot="1">
      <c r="B21" s="91">
        <v>14</v>
      </c>
      <c r="C21" s="29" t="s">
        <v>15</v>
      </c>
      <c r="D21" s="43" t="s">
        <v>110</v>
      </c>
      <c r="E21" s="38" t="s">
        <v>109</v>
      </c>
      <c r="F21" s="50">
        <v>2</v>
      </c>
      <c r="J21" s="204">
        <v>3.031381495111849</v>
      </c>
      <c r="K21" s="199"/>
      <c r="L21" s="138">
        <v>3.4101680729835095</v>
      </c>
      <c r="M21" s="64">
        <v>2.2704466994570391</v>
      </c>
      <c r="N21" s="64">
        <v>2.1641166166118273</v>
      </c>
      <c r="O21" s="64">
        <v>2.283071547036355</v>
      </c>
      <c r="P21" s="64">
        <v>1.8861631006689192</v>
      </c>
      <c r="Q21" s="70">
        <f t="shared" si="1"/>
        <v>2.4027932073515301</v>
      </c>
    </row>
    <row r="22" spans="2:18" ht="12.6" customHeight="1" thickBot="1">
      <c r="B22" s="91">
        <v>15</v>
      </c>
      <c r="C22" s="29" t="s">
        <v>16</v>
      </c>
      <c r="D22" s="43" t="s">
        <v>111</v>
      </c>
      <c r="E22" s="38" t="s">
        <v>109</v>
      </c>
      <c r="F22" s="50">
        <v>2</v>
      </c>
      <c r="J22" s="203"/>
      <c r="K22" s="201">
        <v>8.1640483647571177E-2</v>
      </c>
      <c r="L22" s="64">
        <v>0.1226325763133297</v>
      </c>
      <c r="M22" s="64">
        <v>8.9569310677884165E-2</v>
      </c>
      <c r="N22" s="64">
        <v>8.9565421534232595E-2</v>
      </c>
      <c r="O22" s="64">
        <v>9.4986007724849705E-2</v>
      </c>
      <c r="P22" s="64">
        <v>8.3980083994669316E-2</v>
      </c>
      <c r="Q22" s="70">
        <f t="shared" si="1"/>
        <v>9.6146680048993099E-2</v>
      </c>
    </row>
    <row r="23" spans="2:18" ht="12.6" customHeight="1" thickBot="1">
      <c r="B23" s="92">
        <v>16</v>
      </c>
      <c r="C23" s="32" t="s">
        <v>17</v>
      </c>
      <c r="D23" s="44" t="s">
        <v>112</v>
      </c>
      <c r="E23" s="45" t="s">
        <v>109</v>
      </c>
      <c r="F23" s="51">
        <v>2</v>
      </c>
      <c r="J23" s="205">
        <v>6.8776221155704712E-2</v>
      </c>
      <c r="K23" s="202"/>
      <c r="L23" s="200">
        <v>0.16806901911089481</v>
      </c>
      <c r="M23" s="71">
        <v>0.12350051800053334</v>
      </c>
      <c r="N23" s="71">
        <v>0.12315109036546279</v>
      </c>
      <c r="O23" s="71">
        <v>0.13430966047394591</v>
      </c>
      <c r="P23" s="71">
        <v>0.12375779359876861</v>
      </c>
      <c r="Q23" s="72">
        <f t="shared" si="1"/>
        <v>0.13455761630992108</v>
      </c>
    </row>
    <row r="24" spans="2:18"/>
    <row r="25" spans="2:18" ht="14.65">
      <c r="B25" s="98" t="s">
        <v>51</v>
      </c>
    </row>
    <row r="26" spans="2:18">
      <c r="B26" s="65"/>
      <c r="C26" s="13" t="s">
        <v>219</v>
      </c>
    </row>
    <row r="27" spans="2:18">
      <c r="B27" s="96"/>
      <c r="C27" s="13" t="s">
        <v>220</v>
      </c>
    </row>
    <row r="28" spans="2:18">
      <c r="B28" s="97"/>
      <c r="C28" s="13" t="s">
        <v>49</v>
      </c>
    </row>
    <row r="29" spans="2:18" ht="13.9" thickBot="1"/>
    <row r="30" spans="2:18" ht="15.6" customHeight="1" thickBot="1">
      <c r="B30" s="24" t="s">
        <v>45</v>
      </c>
      <c r="C30" s="25"/>
      <c r="D30" s="25"/>
      <c r="E30" s="25"/>
      <c r="F30" s="25"/>
      <c r="G30" s="25"/>
      <c r="H30" s="25"/>
      <c r="I30" s="25"/>
      <c r="J30" s="25"/>
      <c r="K30" s="25"/>
      <c r="L30" s="25"/>
      <c r="M30" s="25"/>
      <c r="N30" s="25"/>
      <c r="O30" s="25"/>
      <c r="P30" s="25"/>
      <c r="Q30" s="74"/>
    </row>
    <row r="31" spans="2:18" ht="14" customHeight="1" thickBot="1">
      <c r="Q31" s="76"/>
      <c r="R31" s="19"/>
    </row>
    <row r="32" spans="2:18" ht="30" customHeight="1" thickBot="1">
      <c r="B32" s="326" t="s">
        <v>230</v>
      </c>
      <c r="C32" s="327"/>
      <c r="D32" s="327"/>
      <c r="E32" s="327"/>
      <c r="F32" s="327"/>
      <c r="G32" s="327"/>
      <c r="H32" s="327"/>
      <c r="I32" s="327"/>
      <c r="J32" s="327"/>
      <c r="K32" s="327"/>
      <c r="L32" s="327"/>
      <c r="M32" s="327"/>
      <c r="N32" s="327"/>
      <c r="O32" s="327"/>
      <c r="P32" s="327"/>
      <c r="Q32" s="328"/>
    </row>
    <row r="33" spans="2:18" ht="14" customHeight="1" thickBot="1">
      <c r="B33" s="77"/>
      <c r="C33" s="77"/>
      <c r="D33" s="77"/>
      <c r="E33" s="77"/>
      <c r="F33" s="77"/>
      <c r="G33" s="77"/>
      <c r="H33" s="77"/>
      <c r="I33" s="77"/>
      <c r="J33" s="77"/>
      <c r="K33" s="77"/>
      <c r="L33" s="77"/>
      <c r="M33" s="77"/>
      <c r="N33" s="77"/>
      <c r="O33" s="77"/>
      <c r="P33" s="77"/>
      <c r="Q33" s="77"/>
    </row>
    <row r="34" spans="2:18" ht="14" customHeight="1">
      <c r="B34" s="52" t="s">
        <v>54</v>
      </c>
      <c r="C34" s="333" t="s">
        <v>57</v>
      </c>
      <c r="D34" s="334"/>
      <c r="E34" s="334"/>
      <c r="F34" s="334"/>
      <c r="G34" s="334"/>
      <c r="H34" s="334"/>
      <c r="I34" s="334"/>
      <c r="J34" s="334"/>
      <c r="K34" s="334"/>
      <c r="L34" s="334"/>
      <c r="M34" s="334"/>
      <c r="N34" s="334"/>
      <c r="O34" s="334"/>
      <c r="P34" s="334"/>
      <c r="Q34" s="335"/>
    </row>
    <row r="35" spans="2:18" ht="14" customHeight="1">
      <c r="B35" s="78" t="s">
        <v>56</v>
      </c>
      <c r="C35" s="81" t="str">
        <f>$C$5</f>
        <v>Explanatory variables</v>
      </c>
      <c r="D35" s="59"/>
      <c r="E35" s="59"/>
      <c r="F35" s="59"/>
      <c r="G35" s="59"/>
      <c r="H35" s="59"/>
      <c r="I35" s="59"/>
      <c r="J35" s="59"/>
      <c r="K35" s="59"/>
      <c r="L35" s="59"/>
      <c r="M35" s="59"/>
      <c r="N35" s="59"/>
      <c r="O35" s="59"/>
      <c r="P35" s="59"/>
      <c r="Q35" s="82"/>
    </row>
    <row r="36" spans="2:18" ht="14" customHeight="1">
      <c r="B36" s="136">
        <v>1</v>
      </c>
      <c r="C36" s="137" t="s">
        <v>144</v>
      </c>
      <c r="D36" s="134"/>
      <c r="E36" s="134"/>
      <c r="F36" s="134"/>
      <c r="G36" s="134"/>
      <c r="H36" s="134"/>
      <c r="I36" s="134"/>
      <c r="J36" s="134"/>
      <c r="K36" s="134"/>
      <c r="L36" s="134"/>
      <c r="M36" s="134"/>
      <c r="N36" s="134"/>
      <c r="O36" s="134"/>
      <c r="P36" s="134"/>
      <c r="Q36" s="135"/>
    </row>
    <row r="37" spans="2:18" ht="14" customHeight="1">
      <c r="B37" s="136">
        <v>2</v>
      </c>
      <c r="C37" s="137" t="s">
        <v>243</v>
      </c>
      <c r="D37" s="134"/>
      <c r="E37" s="134"/>
      <c r="F37" s="134"/>
      <c r="G37" s="134"/>
      <c r="H37" s="134"/>
      <c r="I37" s="134"/>
      <c r="J37" s="134"/>
      <c r="K37" s="134"/>
      <c r="L37" s="134"/>
      <c r="M37" s="134"/>
      <c r="N37" s="134"/>
      <c r="O37" s="134"/>
      <c r="P37" s="134"/>
      <c r="Q37" s="135"/>
    </row>
    <row r="38" spans="2:18" ht="14" customHeight="1">
      <c r="B38" s="136">
        <v>3</v>
      </c>
      <c r="C38" s="137" t="s">
        <v>245</v>
      </c>
      <c r="D38" s="134"/>
      <c r="E38" s="134"/>
      <c r="F38" s="134"/>
      <c r="G38" s="134"/>
      <c r="H38" s="134"/>
      <c r="I38" s="134"/>
      <c r="J38" s="134"/>
      <c r="K38" s="134"/>
      <c r="L38" s="134"/>
      <c r="M38" s="134"/>
      <c r="N38" s="134"/>
      <c r="O38" s="134"/>
      <c r="P38" s="134"/>
      <c r="Q38" s="135"/>
    </row>
    <row r="39" spans="2:18" ht="14" customHeight="1">
      <c r="B39" s="136">
        <v>4</v>
      </c>
      <c r="C39" s="137" t="s">
        <v>145</v>
      </c>
      <c r="D39" s="134"/>
      <c r="E39" s="134"/>
      <c r="F39" s="134"/>
      <c r="G39" s="134"/>
      <c r="H39" s="134"/>
      <c r="I39" s="134"/>
      <c r="J39" s="134"/>
      <c r="K39" s="134"/>
      <c r="L39" s="134"/>
      <c r="M39" s="134"/>
      <c r="N39" s="134"/>
      <c r="O39" s="134"/>
      <c r="P39" s="134"/>
      <c r="Q39" s="135"/>
    </row>
    <row r="40" spans="2:18" ht="14" customHeight="1">
      <c r="B40" s="136">
        <v>5</v>
      </c>
      <c r="C40" s="137" t="s">
        <v>146</v>
      </c>
      <c r="D40" s="134"/>
      <c r="E40" s="134"/>
      <c r="F40" s="134"/>
      <c r="G40" s="134"/>
      <c r="H40" s="134"/>
      <c r="I40" s="134"/>
      <c r="J40" s="134"/>
      <c r="K40" s="134"/>
      <c r="L40" s="134"/>
      <c r="M40" s="134"/>
      <c r="N40" s="134"/>
      <c r="O40" s="134"/>
      <c r="P40" s="134"/>
      <c r="Q40" s="135"/>
    </row>
    <row r="41" spans="2:18" ht="14" customHeight="1">
      <c r="B41" s="136">
        <v>6</v>
      </c>
      <c r="C41" s="137" t="s">
        <v>147</v>
      </c>
      <c r="D41" s="134"/>
      <c r="E41" s="134"/>
      <c r="F41" s="134"/>
      <c r="G41" s="134"/>
      <c r="H41" s="134"/>
      <c r="I41" s="134"/>
      <c r="J41" s="134"/>
      <c r="K41" s="134"/>
      <c r="L41" s="134"/>
      <c r="M41" s="134"/>
      <c r="N41" s="134"/>
      <c r="O41" s="134"/>
      <c r="P41" s="134"/>
      <c r="Q41" s="135"/>
    </row>
    <row r="42" spans="2:18" ht="14" customHeight="1">
      <c r="B42" s="55">
        <v>7</v>
      </c>
      <c r="C42" s="336" t="s">
        <v>231</v>
      </c>
      <c r="D42" s="337"/>
      <c r="E42" s="337"/>
      <c r="F42" s="337"/>
      <c r="G42" s="337"/>
      <c r="H42" s="337"/>
      <c r="I42" s="337"/>
      <c r="J42" s="337"/>
      <c r="K42" s="337"/>
      <c r="L42" s="337"/>
      <c r="M42" s="337"/>
      <c r="N42" s="337"/>
      <c r="O42" s="337"/>
      <c r="P42" s="337"/>
      <c r="Q42" s="338"/>
    </row>
    <row r="43" spans="2:18" ht="14" customHeight="1">
      <c r="B43" s="55">
        <v>8</v>
      </c>
      <c r="C43" s="339" t="s">
        <v>237</v>
      </c>
      <c r="D43" s="340"/>
      <c r="E43" s="340"/>
      <c r="F43" s="340"/>
      <c r="G43" s="340"/>
      <c r="H43" s="340"/>
      <c r="I43" s="340"/>
      <c r="J43" s="340"/>
      <c r="K43" s="340"/>
      <c r="L43" s="340"/>
      <c r="M43" s="340"/>
      <c r="N43" s="340"/>
      <c r="O43" s="340"/>
      <c r="P43" s="340"/>
      <c r="Q43" s="341"/>
      <c r="R43" s="19"/>
    </row>
    <row r="44" spans="2:18" ht="75" customHeight="1">
      <c r="B44" s="55">
        <v>9</v>
      </c>
      <c r="C44" s="322" t="s">
        <v>238</v>
      </c>
      <c r="D44" s="323"/>
      <c r="E44" s="323"/>
      <c r="F44" s="323"/>
      <c r="G44" s="323"/>
      <c r="H44" s="323"/>
      <c r="I44" s="323"/>
      <c r="J44" s="323"/>
      <c r="K44" s="323"/>
      <c r="L44" s="323"/>
      <c r="M44" s="323"/>
      <c r="N44" s="323"/>
      <c r="O44" s="323"/>
      <c r="P44" s="323"/>
      <c r="Q44" s="324"/>
      <c r="R44" s="19"/>
    </row>
    <row r="45" spans="2:18" ht="90" customHeight="1">
      <c r="B45" s="55">
        <v>10</v>
      </c>
      <c r="C45" s="322" t="s">
        <v>239</v>
      </c>
      <c r="D45" s="329"/>
      <c r="E45" s="329"/>
      <c r="F45" s="329"/>
      <c r="G45" s="329"/>
      <c r="H45" s="329"/>
      <c r="I45" s="329"/>
      <c r="J45" s="329"/>
      <c r="K45" s="329"/>
      <c r="L45" s="329"/>
      <c r="M45" s="329"/>
      <c r="N45" s="329"/>
      <c r="O45" s="329"/>
      <c r="P45" s="329"/>
      <c r="Q45" s="330"/>
      <c r="R45" s="19"/>
    </row>
    <row r="46" spans="2:18" ht="14" customHeight="1">
      <c r="B46" s="55">
        <v>11</v>
      </c>
      <c r="C46" s="325" t="s">
        <v>148</v>
      </c>
      <c r="D46" s="323"/>
      <c r="E46" s="323"/>
      <c r="F46" s="323"/>
      <c r="G46" s="323"/>
      <c r="H46" s="323"/>
      <c r="I46" s="323"/>
      <c r="J46" s="323"/>
      <c r="K46" s="323"/>
      <c r="L46" s="323"/>
      <c r="M46" s="323"/>
      <c r="N46" s="323"/>
      <c r="O46" s="323"/>
      <c r="P46" s="323"/>
      <c r="Q46" s="324"/>
      <c r="R46" s="19"/>
    </row>
    <row r="47" spans="2:18" ht="14" customHeight="1">
      <c r="B47" s="58" t="s">
        <v>58</v>
      </c>
      <c r="C47" s="59" t="str">
        <f>$C$18</f>
        <v>Financial metrics</v>
      </c>
      <c r="D47" s="59"/>
      <c r="E47" s="59"/>
      <c r="F47" s="59"/>
      <c r="G47" s="59"/>
      <c r="H47" s="59"/>
      <c r="I47" s="59"/>
      <c r="J47" s="59"/>
      <c r="K47" s="59"/>
      <c r="L47" s="59"/>
      <c r="M47" s="59"/>
      <c r="N47" s="59"/>
      <c r="O47" s="59"/>
      <c r="P47" s="59"/>
      <c r="Q47" s="82"/>
    </row>
    <row r="48" spans="2:18" ht="14" customHeight="1">
      <c r="B48" s="55">
        <v>12</v>
      </c>
      <c r="C48" s="83" t="s">
        <v>234</v>
      </c>
      <c r="D48" s="87"/>
      <c r="E48" s="208"/>
      <c r="F48" s="208"/>
      <c r="G48" s="208"/>
      <c r="H48" s="208"/>
      <c r="I48" s="208"/>
      <c r="J48" s="208"/>
      <c r="K48" s="208"/>
      <c r="L48" s="208"/>
      <c r="M48" s="208"/>
      <c r="N48" s="208"/>
      <c r="O48" s="208"/>
      <c r="P48" s="87"/>
      <c r="Q48" s="85"/>
    </row>
    <row r="49" spans="2:17" ht="14" customHeight="1">
      <c r="B49" s="55">
        <v>13</v>
      </c>
      <c r="C49" s="83" t="s">
        <v>235</v>
      </c>
      <c r="D49" s="87"/>
      <c r="E49" s="208"/>
      <c r="F49" s="208"/>
      <c r="G49" s="208"/>
      <c r="H49" s="208"/>
      <c r="I49" s="208"/>
      <c r="J49" s="208"/>
      <c r="K49" s="208"/>
      <c r="L49" s="208"/>
      <c r="M49" s="208"/>
      <c r="N49" s="208"/>
      <c r="O49" s="208"/>
      <c r="P49" s="87"/>
      <c r="Q49" s="85"/>
    </row>
    <row r="50" spans="2:17" ht="14" customHeight="1">
      <c r="B50" s="55">
        <v>14</v>
      </c>
      <c r="C50" s="83" t="s">
        <v>226</v>
      </c>
      <c r="D50" s="87"/>
      <c r="E50" s="208"/>
      <c r="F50" s="208"/>
      <c r="G50" s="208"/>
      <c r="H50" s="208"/>
      <c r="I50" s="208"/>
      <c r="J50" s="208"/>
      <c r="K50" s="208"/>
      <c r="L50" s="208"/>
      <c r="M50" s="208"/>
      <c r="N50" s="208"/>
      <c r="O50" s="208"/>
      <c r="P50" s="87"/>
      <c r="Q50" s="85"/>
    </row>
    <row r="51" spans="2:17" ht="14" customHeight="1">
      <c r="B51" s="55">
        <v>15</v>
      </c>
      <c r="C51" s="83" t="s">
        <v>236</v>
      </c>
      <c r="D51" s="87"/>
      <c r="E51" s="208"/>
      <c r="F51" s="208"/>
      <c r="G51" s="208"/>
      <c r="H51" s="208"/>
      <c r="I51" s="208"/>
      <c r="J51" s="208"/>
      <c r="K51" s="208"/>
      <c r="L51" s="208"/>
      <c r="M51" s="208"/>
      <c r="N51" s="208"/>
      <c r="O51" s="208"/>
      <c r="P51" s="87"/>
      <c r="Q51" s="85"/>
    </row>
    <row r="52" spans="2:17" ht="14" customHeight="1" thickBot="1">
      <c r="B52" s="79">
        <v>16</v>
      </c>
      <c r="C52" s="84" t="s">
        <v>227</v>
      </c>
      <c r="D52" s="88"/>
      <c r="E52" s="209"/>
      <c r="F52" s="209"/>
      <c r="G52" s="209"/>
      <c r="H52" s="209"/>
      <c r="I52" s="209"/>
      <c r="J52" s="209"/>
      <c r="K52" s="209"/>
      <c r="L52" s="209"/>
      <c r="M52" s="209"/>
      <c r="N52" s="209"/>
      <c r="O52" s="209"/>
      <c r="P52" s="88"/>
      <c r="Q52" s="86"/>
    </row>
    <row r="53" spans="2:17"/>
    <row r="54" spans="2:17" hidden="1"/>
    <row r="55" spans="2:17" hidden="1"/>
    <row r="56" spans="2:17" hidden="1"/>
    <row r="57" spans="2:17" hidden="1"/>
    <row r="58" spans="2:17" hidden="1"/>
    <row r="59" spans="2:17" hidden="1"/>
  </sheetData>
  <mergeCells count="8">
    <mergeCell ref="C44:Q44"/>
    <mergeCell ref="C46:Q46"/>
    <mergeCell ref="B32:Q32"/>
    <mergeCell ref="C45:Q45"/>
    <mergeCell ref="B3:C3"/>
    <mergeCell ref="C34:Q34"/>
    <mergeCell ref="C42:Q42"/>
    <mergeCell ref="C43:Q43"/>
  </mergeCells>
  <pageMargins left="0.70866141732283472" right="0.70866141732283472" top="0.74803149606299213" bottom="0.74803149606299213" header="0.31496062992125984" footer="0.31496062992125984"/>
  <pageSetup paperSize="8" scale="77"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8"/>
  <sheetViews>
    <sheetView showGridLines="0" topLeftCell="A4" zoomScale="128" zoomScaleNormal="80" workbookViewId="0">
      <selection activeCell="E15" sqref="E15"/>
    </sheetView>
  </sheetViews>
  <sheetFormatPr defaultColWidth="0" defaultRowHeight="13.5" zeroHeight="1"/>
  <cols>
    <col min="1" max="1" width="2.6875" style="2" customWidth="1"/>
    <col min="2" max="2" width="6.6875" style="2" customWidth="1"/>
    <col min="3" max="3" width="33.6875" style="2" customWidth="1"/>
    <col min="4" max="4" width="28" style="2" bestFit="1" customWidth="1"/>
    <col min="5" max="5" width="6.6875" style="2" customWidth="1"/>
    <col min="6" max="6" width="5.6875" style="2" customWidth="1"/>
    <col min="7" max="9" width="8.6875" style="2" customWidth="1"/>
    <col min="10" max="10" width="5.6875" style="2" customWidth="1"/>
    <col min="11" max="16384" width="8.6875" style="2" hidden="1"/>
  </cols>
  <sheetData>
    <row r="1" spans="2:9" ht="18.75">
      <c r="B1" s="20" t="s">
        <v>119</v>
      </c>
      <c r="C1" s="20"/>
      <c r="D1" s="20"/>
      <c r="E1" s="20"/>
      <c r="F1" s="20"/>
      <c r="G1" s="20"/>
      <c r="H1" s="20"/>
      <c r="I1" s="93" t="str">
        <f>Cover!$G$13</f>
        <v>Affinity Water</v>
      </c>
    </row>
    <row r="2" spans="2:9" ht="13.9" thickBot="1">
      <c r="B2" s="19"/>
      <c r="C2" s="14"/>
    </row>
    <row r="3" spans="2:9" ht="54.4" thickBot="1">
      <c r="B3" s="348" t="s">
        <v>38</v>
      </c>
      <c r="C3" s="349"/>
      <c r="D3" s="21" t="s">
        <v>90</v>
      </c>
      <c r="E3" s="22" t="s">
        <v>40</v>
      </c>
      <c r="F3" s="22" t="s">
        <v>41</v>
      </c>
      <c r="G3" s="94" t="s">
        <v>52</v>
      </c>
      <c r="H3" s="21" t="s">
        <v>53</v>
      </c>
      <c r="I3" s="73" t="s">
        <v>18</v>
      </c>
    </row>
    <row r="4" spans="2:9" s="62" customFormat="1" ht="13.9" thickBot="1">
      <c r="B4" s="60"/>
      <c r="C4" s="15"/>
      <c r="D4" s="8"/>
      <c r="E4" s="9"/>
      <c r="F4" s="9"/>
      <c r="G4" s="8"/>
      <c r="H4" s="8"/>
      <c r="I4" s="8"/>
    </row>
    <row r="5" spans="2:9" s="62" customFormat="1" ht="13.9" thickBot="1">
      <c r="B5" s="350" t="s">
        <v>50</v>
      </c>
      <c r="C5" s="351"/>
      <c r="D5" s="351"/>
      <c r="E5" s="351"/>
      <c r="F5" s="352"/>
      <c r="G5" s="342" t="s">
        <v>37</v>
      </c>
      <c r="H5" s="343"/>
      <c r="I5" s="344"/>
    </row>
    <row r="6" spans="2:9" s="62" customFormat="1" ht="13.9" thickBot="1">
      <c r="B6" s="60"/>
      <c r="C6" s="15"/>
      <c r="D6" s="8"/>
      <c r="E6" s="9"/>
      <c r="F6" s="9"/>
      <c r="G6" s="8"/>
      <c r="H6" s="8"/>
      <c r="I6" s="8"/>
    </row>
    <row r="7" spans="2:9" ht="12.6" customHeight="1" thickBot="1">
      <c r="B7" s="37" t="s">
        <v>42</v>
      </c>
      <c r="C7" s="6" t="s">
        <v>118</v>
      </c>
      <c r="D7" s="19"/>
      <c r="E7" s="12"/>
      <c r="F7" s="19"/>
    </row>
    <row r="8" spans="2:9">
      <c r="B8" s="90">
        <v>1</v>
      </c>
      <c r="C8" s="95" t="s">
        <v>19</v>
      </c>
      <c r="D8" s="41" t="s">
        <v>113</v>
      </c>
      <c r="E8" s="41" t="s">
        <v>36</v>
      </c>
      <c r="F8" s="99">
        <v>3</v>
      </c>
      <c r="G8" s="192">
        <v>125.23636750345715</v>
      </c>
      <c r="H8" s="192">
        <v>178.34076191996635</v>
      </c>
      <c r="I8" s="238">
        <f>IF(ISERROR(((H8-G8)/G8)),"-",((H8-G8)/G8))</f>
        <v>0.42403333372826596</v>
      </c>
    </row>
    <row r="9" spans="2:9">
      <c r="B9" s="91">
        <v>2</v>
      </c>
      <c r="C9" s="30" t="s">
        <v>157</v>
      </c>
      <c r="D9" s="43" t="s">
        <v>114</v>
      </c>
      <c r="E9" s="43" t="s">
        <v>36</v>
      </c>
      <c r="F9" s="100">
        <v>3</v>
      </c>
      <c r="G9" s="193">
        <v>1026.0527745742213</v>
      </c>
      <c r="H9" s="194">
        <v>1146.1205848038576</v>
      </c>
      <c r="I9" s="239">
        <f t="shared" ref="I9:I11" si="0">IF(ISERROR(((H9-G9)/G9)),"-",((H9-G9)/G9))</f>
        <v>0.11701913703168</v>
      </c>
    </row>
    <row r="10" spans="2:9">
      <c r="B10" s="91">
        <v>3</v>
      </c>
      <c r="C10" s="30" t="s">
        <v>156</v>
      </c>
      <c r="D10" s="43" t="s">
        <v>115</v>
      </c>
      <c r="E10" s="43" t="s">
        <v>36</v>
      </c>
      <c r="F10" s="100">
        <v>3</v>
      </c>
      <c r="G10" s="193">
        <v>0</v>
      </c>
      <c r="H10" s="194">
        <v>0</v>
      </c>
      <c r="I10" s="240" t="str">
        <f t="shared" si="0"/>
        <v>-</v>
      </c>
    </row>
    <row r="11" spans="2:9" ht="13.9" thickBot="1">
      <c r="B11" s="92">
        <v>4</v>
      </c>
      <c r="C11" s="80" t="s">
        <v>20</v>
      </c>
      <c r="D11" s="44" t="s">
        <v>116</v>
      </c>
      <c r="E11" s="44" t="s">
        <v>36</v>
      </c>
      <c r="F11" s="101">
        <v>3</v>
      </c>
      <c r="G11" s="195">
        <v>0</v>
      </c>
      <c r="H11" s="196">
        <v>0</v>
      </c>
      <c r="I11" s="241" t="str">
        <f t="shared" si="0"/>
        <v>-</v>
      </c>
    </row>
    <row r="12" spans="2:9"/>
    <row r="13" spans="2:9" ht="14.65">
      <c r="B13" s="98" t="s">
        <v>51</v>
      </c>
    </row>
    <row r="14" spans="2:9">
      <c r="B14" s="65"/>
      <c r="C14" s="13" t="s">
        <v>219</v>
      </c>
    </row>
    <row r="15" spans="2:9">
      <c r="B15" s="96"/>
      <c r="C15" s="13" t="s">
        <v>220</v>
      </c>
    </row>
    <row r="16" spans="2:9">
      <c r="B16" s="97"/>
      <c r="C16" s="13" t="s">
        <v>49</v>
      </c>
    </row>
    <row r="17" spans="2:9" ht="13.9" thickBot="1"/>
    <row r="18" spans="2:9" ht="15" thickBot="1">
      <c r="B18" s="24" t="s">
        <v>46</v>
      </c>
      <c r="C18" s="25"/>
      <c r="D18" s="25"/>
      <c r="E18" s="25"/>
      <c r="F18" s="25"/>
      <c r="G18" s="25"/>
      <c r="H18" s="25"/>
      <c r="I18" s="74"/>
    </row>
    <row r="19" spans="2:9" ht="13.9" thickBot="1"/>
    <row r="20" spans="2:9" ht="30" customHeight="1" thickBot="1">
      <c r="B20" s="326" t="s">
        <v>149</v>
      </c>
      <c r="C20" s="327"/>
      <c r="D20" s="327"/>
      <c r="E20" s="327"/>
      <c r="F20" s="327"/>
      <c r="G20" s="327"/>
      <c r="H20" s="327"/>
      <c r="I20" s="328"/>
    </row>
    <row r="21" spans="2:9" ht="13.9" thickBot="1"/>
    <row r="22" spans="2:9">
      <c r="B22" s="52" t="s">
        <v>54</v>
      </c>
      <c r="C22" s="333" t="s">
        <v>57</v>
      </c>
      <c r="D22" s="334"/>
      <c r="E22" s="334"/>
      <c r="F22" s="334"/>
      <c r="G22" s="334"/>
      <c r="H22" s="334"/>
      <c r="I22" s="335"/>
    </row>
    <row r="23" spans="2:9">
      <c r="B23" s="78" t="s">
        <v>56</v>
      </c>
      <c r="C23" s="81" t="str">
        <f>$C$7</f>
        <v>RCV year balances</v>
      </c>
      <c r="D23" s="59"/>
      <c r="E23" s="59"/>
      <c r="F23" s="59"/>
      <c r="G23" s="59"/>
      <c r="H23" s="59"/>
      <c r="I23" s="82"/>
    </row>
    <row r="24" spans="2:9">
      <c r="B24" s="136">
        <v>1</v>
      </c>
      <c r="C24" s="345" t="s">
        <v>150</v>
      </c>
      <c r="D24" s="346"/>
      <c r="E24" s="346"/>
      <c r="F24" s="346"/>
      <c r="G24" s="346"/>
      <c r="H24" s="346"/>
      <c r="I24" s="347"/>
    </row>
    <row r="25" spans="2:9">
      <c r="B25" s="136">
        <v>2</v>
      </c>
      <c r="C25" s="345" t="s">
        <v>153</v>
      </c>
      <c r="D25" s="346"/>
      <c r="E25" s="346"/>
      <c r="F25" s="346"/>
      <c r="G25" s="346"/>
      <c r="H25" s="346"/>
      <c r="I25" s="347"/>
    </row>
    <row r="26" spans="2:9">
      <c r="B26" s="136">
        <v>3</v>
      </c>
      <c r="C26" s="345" t="s">
        <v>151</v>
      </c>
      <c r="D26" s="346"/>
      <c r="E26" s="346"/>
      <c r="F26" s="346"/>
      <c r="G26" s="346"/>
      <c r="H26" s="346"/>
      <c r="I26" s="347"/>
    </row>
    <row r="27" spans="2:9" ht="13.9" thickBot="1">
      <c r="B27" s="79">
        <v>4</v>
      </c>
      <c r="C27" s="146" t="s">
        <v>152</v>
      </c>
      <c r="D27" s="144"/>
      <c r="E27" s="133"/>
      <c r="F27" s="133"/>
      <c r="G27" s="133"/>
      <c r="H27" s="133"/>
      <c r="I27" s="145"/>
    </row>
    <row r="28" spans="2:9" ht="13.25" customHeight="1"/>
  </sheetData>
  <mergeCells count="8">
    <mergeCell ref="G5:I5"/>
    <mergeCell ref="C24:I24"/>
    <mergeCell ref="C25:I25"/>
    <mergeCell ref="C26:I26"/>
    <mergeCell ref="B3:C3"/>
    <mergeCell ref="B20:I20"/>
    <mergeCell ref="C22:I22"/>
    <mergeCell ref="B5:F5"/>
  </mergeCells>
  <pageMargins left="0.70866141732283472" right="0.70866141732283472" top="0.74803149606299213" bottom="0.74803149606299213" header="0.31496062992125984" footer="0.31496062992125984"/>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4"/>
  <sheetViews>
    <sheetView showGridLines="0" topLeftCell="C3" zoomScale="107" zoomScaleNormal="80" workbookViewId="0">
      <selection activeCell="N10" sqref="N10"/>
    </sheetView>
  </sheetViews>
  <sheetFormatPr defaultColWidth="0" defaultRowHeight="13.5" zeroHeight="1"/>
  <cols>
    <col min="1" max="1" width="2.6875" style="2" customWidth="1"/>
    <col min="2" max="2" width="6.6875" style="2" customWidth="1"/>
    <col min="3" max="3" width="43.1875" style="2" customWidth="1"/>
    <col min="4" max="4" width="9.6875" style="2" customWidth="1"/>
    <col min="5" max="5" width="6.6875" style="2" customWidth="1"/>
    <col min="6" max="6" width="5.6875" style="2" customWidth="1"/>
    <col min="7" max="14" width="8.6875" style="2" customWidth="1"/>
    <col min="15" max="15" width="5.6875" style="2" customWidth="1"/>
    <col min="16" max="17" width="0" style="2" hidden="1" customWidth="1"/>
    <col min="18" max="16384" width="8.6875" style="2" hidden="1"/>
  </cols>
  <sheetData>
    <row r="1" spans="2:14" ht="18.75">
      <c r="B1" s="20" t="s">
        <v>117</v>
      </c>
      <c r="C1" s="20"/>
      <c r="D1" s="20"/>
      <c r="E1" s="20"/>
      <c r="F1" s="20"/>
      <c r="G1" s="20"/>
      <c r="H1" s="20"/>
      <c r="I1" s="20"/>
      <c r="J1" s="26"/>
      <c r="K1" s="26"/>
      <c r="L1" s="26"/>
      <c r="M1" s="26"/>
      <c r="N1" s="93" t="str">
        <f>Cover!$G$13</f>
        <v>Affinity Water</v>
      </c>
    </row>
    <row r="2" spans="2:14" ht="13.9" thickBot="1"/>
    <row r="3" spans="2:14" ht="27.4" thickBot="1">
      <c r="B3" s="353" t="s">
        <v>38</v>
      </c>
      <c r="C3" s="354"/>
      <c r="D3" s="21" t="s">
        <v>90</v>
      </c>
      <c r="E3" s="22" t="s">
        <v>40</v>
      </c>
      <c r="F3" s="23" t="s">
        <v>41</v>
      </c>
      <c r="G3" s="10" t="s">
        <v>21</v>
      </c>
      <c r="H3" s="22" t="s">
        <v>22</v>
      </c>
      <c r="I3" s="23" t="s">
        <v>23</v>
      </c>
      <c r="J3" s="10" t="s">
        <v>9</v>
      </c>
      <c r="K3" s="22" t="s">
        <v>10</v>
      </c>
      <c r="L3" s="22" t="s">
        <v>11</v>
      </c>
      <c r="M3" s="22" t="s">
        <v>12</v>
      </c>
      <c r="N3" s="23" t="s">
        <v>13</v>
      </c>
    </row>
    <row r="4" spans="2:14" ht="13.9" thickBot="1"/>
    <row r="5" spans="2:14" ht="14.45" customHeight="1" thickBot="1">
      <c r="B5" s="350" t="s">
        <v>50</v>
      </c>
      <c r="C5" s="351"/>
      <c r="D5" s="351"/>
      <c r="E5" s="351"/>
      <c r="F5" s="352"/>
      <c r="G5" s="342" t="s">
        <v>158</v>
      </c>
      <c r="H5" s="343"/>
      <c r="I5" s="343"/>
      <c r="J5" s="343"/>
      <c r="K5" s="343"/>
      <c r="L5" s="343"/>
      <c r="M5" s="343"/>
      <c r="N5" s="344"/>
    </row>
    <row r="6" spans="2:14" ht="13.9" thickBot="1"/>
    <row r="7" spans="2:14" ht="13.9" thickBot="1">
      <c r="B7" s="37" t="s">
        <v>42</v>
      </c>
      <c r="C7" s="6" t="s">
        <v>120</v>
      </c>
      <c r="D7" s="19"/>
      <c r="E7" s="12"/>
      <c r="F7" s="19"/>
      <c r="G7" s="63"/>
      <c r="H7" s="63"/>
    </row>
    <row r="8" spans="2:14" ht="14.45" customHeight="1" thickBot="1">
      <c r="B8" s="90">
        <v>1</v>
      </c>
      <c r="C8" s="27" t="s">
        <v>59</v>
      </c>
      <c r="D8" s="41" t="s">
        <v>154</v>
      </c>
      <c r="E8" s="41" t="s">
        <v>36</v>
      </c>
      <c r="F8" s="106">
        <v>3</v>
      </c>
      <c r="G8" s="232">
        <v>-31.963999999999999</v>
      </c>
      <c r="H8" s="233">
        <v>-42.978000000000002</v>
      </c>
      <c r="I8" s="234">
        <v>-50.531999999999996</v>
      </c>
      <c r="J8" s="235"/>
      <c r="K8" s="235"/>
      <c r="L8" s="235"/>
      <c r="M8" s="235"/>
      <c r="N8" s="236"/>
    </row>
    <row r="9" spans="2:14" ht="14.45" customHeight="1" thickBot="1">
      <c r="B9" s="92">
        <v>2</v>
      </c>
      <c r="C9" s="32" t="s">
        <v>60</v>
      </c>
      <c r="D9" s="44" t="s">
        <v>121</v>
      </c>
      <c r="E9" s="44" t="s">
        <v>36</v>
      </c>
      <c r="F9" s="101">
        <v>3</v>
      </c>
      <c r="G9" s="236"/>
      <c r="H9" s="236"/>
      <c r="I9" s="237"/>
      <c r="J9" s="103">
        <v>-9.5280259767094808</v>
      </c>
      <c r="K9" s="104">
        <v>0</v>
      </c>
      <c r="L9" s="104">
        <v>-5.0535491511000004</v>
      </c>
      <c r="M9" s="104">
        <v>-17.2978167440017</v>
      </c>
      <c r="N9" s="105">
        <v>-15.3208975303918</v>
      </c>
    </row>
    <row r="10" spans="2:14"/>
    <row r="11" spans="2:14" ht="14.65">
      <c r="B11" s="98" t="s">
        <v>51</v>
      </c>
    </row>
    <row r="12" spans="2:14">
      <c r="B12" s="65"/>
      <c r="C12" s="13" t="s">
        <v>219</v>
      </c>
    </row>
    <row r="13" spans="2:14">
      <c r="B13" s="96"/>
      <c r="C13" s="13" t="s">
        <v>220</v>
      </c>
    </row>
    <row r="14" spans="2:14">
      <c r="B14" s="97"/>
      <c r="C14" s="13" t="s">
        <v>49</v>
      </c>
    </row>
    <row r="15" spans="2:14" ht="13.9" thickBot="1"/>
    <row r="16" spans="2:14" ht="15" thickBot="1">
      <c r="B16" s="355" t="s">
        <v>47</v>
      </c>
      <c r="C16" s="356"/>
      <c r="D16" s="356"/>
      <c r="E16" s="356"/>
      <c r="F16" s="356"/>
      <c r="G16" s="356"/>
      <c r="H16" s="356"/>
      <c r="I16" s="356"/>
      <c r="J16" s="356"/>
      <c r="K16" s="356"/>
      <c r="L16" s="356"/>
      <c r="M16" s="356"/>
      <c r="N16" s="357"/>
    </row>
    <row r="17" spans="1:17" ht="13.9" thickBot="1"/>
    <row r="18" spans="1:17" ht="30" customHeight="1" thickBot="1">
      <c r="B18" s="361" t="s">
        <v>181</v>
      </c>
      <c r="C18" s="362"/>
      <c r="D18" s="362"/>
      <c r="E18" s="362"/>
      <c r="F18" s="362"/>
      <c r="G18" s="362"/>
      <c r="H18" s="362"/>
      <c r="I18" s="362"/>
      <c r="J18" s="362"/>
      <c r="K18" s="362"/>
      <c r="L18" s="362"/>
      <c r="M18" s="362"/>
      <c r="N18" s="363"/>
    </row>
    <row r="19" spans="1:17" ht="13.9" thickBot="1"/>
    <row r="20" spans="1:17">
      <c r="B20" s="52" t="s">
        <v>54</v>
      </c>
      <c r="C20" s="53" t="s">
        <v>57</v>
      </c>
      <c r="D20" s="54"/>
      <c r="E20" s="54"/>
      <c r="F20" s="54"/>
      <c r="G20" s="54"/>
      <c r="H20" s="54"/>
      <c r="I20" s="54"/>
      <c r="J20" s="54"/>
      <c r="K20" s="54"/>
      <c r="L20" s="54"/>
      <c r="M20" s="54"/>
      <c r="N20" s="102"/>
      <c r="O20" s="57"/>
      <c r="P20" s="57"/>
      <c r="Q20" s="57"/>
    </row>
    <row r="21" spans="1:17">
      <c r="B21" s="78" t="s">
        <v>56</v>
      </c>
      <c r="C21" s="81" t="str">
        <f>$C$7</f>
        <v>Dividends - nominal prices</v>
      </c>
      <c r="D21" s="59"/>
      <c r="E21" s="59"/>
      <c r="F21" s="59"/>
      <c r="G21" s="59"/>
      <c r="H21" s="59"/>
      <c r="I21" s="59"/>
      <c r="J21" s="59"/>
      <c r="K21" s="59"/>
      <c r="L21" s="59"/>
      <c r="M21" s="59"/>
      <c r="N21" s="82"/>
      <c r="O21" s="57"/>
      <c r="P21" s="57"/>
      <c r="Q21" s="57"/>
    </row>
    <row r="22" spans="1:17" ht="14" customHeight="1">
      <c r="B22" s="55">
        <v>1</v>
      </c>
      <c r="C22" s="336" t="s">
        <v>61</v>
      </c>
      <c r="D22" s="337"/>
      <c r="E22" s="337"/>
      <c r="F22" s="337"/>
      <c r="G22" s="337"/>
      <c r="H22" s="337"/>
      <c r="I22" s="337"/>
      <c r="J22" s="337"/>
      <c r="K22" s="337"/>
      <c r="L22" s="337"/>
      <c r="M22" s="337"/>
      <c r="N22" s="338"/>
      <c r="O22" s="60"/>
      <c r="P22" s="60"/>
      <c r="Q22" s="60"/>
    </row>
    <row r="23" spans="1:17" ht="13.9" thickBot="1">
      <c r="A23" s="19"/>
      <c r="B23" s="31">
        <v>2</v>
      </c>
      <c r="C23" s="358" t="s">
        <v>155</v>
      </c>
      <c r="D23" s="359"/>
      <c r="E23" s="359"/>
      <c r="F23" s="359"/>
      <c r="G23" s="359"/>
      <c r="H23" s="359"/>
      <c r="I23" s="359"/>
      <c r="J23" s="359"/>
      <c r="K23" s="359"/>
      <c r="L23" s="359"/>
      <c r="M23" s="359"/>
      <c r="N23" s="360"/>
    </row>
    <row r="24" spans="1:17">
      <c r="B24" s="19"/>
      <c r="C24" s="19"/>
      <c r="J24" s="19"/>
    </row>
  </sheetData>
  <mergeCells count="7">
    <mergeCell ref="B3:C3"/>
    <mergeCell ref="B16:N16"/>
    <mergeCell ref="C22:N22"/>
    <mergeCell ref="C23:N23"/>
    <mergeCell ref="B5:F5"/>
    <mergeCell ref="G5:N5"/>
    <mergeCell ref="B18:N18"/>
  </mergeCells>
  <pageMargins left="0.70866141732283472" right="0.70866141732283472" top="0.74803149606299213" bottom="0.74803149606299213" header="0.31496062992125984" footer="0.31496062992125984"/>
  <pageSetup paperSize="9" scale="84"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84"/>
  <sheetViews>
    <sheetView showGridLines="0" topLeftCell="C4" zoomScale="97" zoomScaleNormal="80" workbookViewId="0">
      <selection activeCell="H17" sqref="H17"/>
    </sheetView>
  </sheetViews>
  <sheetFormatPr defaultColWidth="0" defaultRowHeight="13.5" zeroHeight="1"/>
  <cols>
    <col min="1" max="1" width="2.6875" style="2" customWidth="1"/>
    <col min="2" max="2" width="6.6875" style="2" customWidth="1"/>
    <col min="3" max="3" width="11.375" style="2" customWidth="1"/>
    <col min="4" max="4" width="44.6875" style="2" customWidth="1"/>
    <col min="5" max="9" width="8.6875" style="2" customWidth="1"/>
    <col min="10" max="10" width="16" style="2" customWidth="1"/>
    <col min="11" max="11" width="16.1875" style="2" customWidth="1"/>
    <col min="12" max="12" width="9.875" style="2" customWidth="1"/>
    <col min="13" max="13" width="5.6875" style="2" customWidth="1"/>
    <col min="14" max="15" width="0" style="2" hidden="1" customWidth="1"/>
    <col min="16" max="16384" width="8.6875" style="2" hidden="1"/>
  </cols>
  <sheetData>
    <row r="1" spans="2:12" ht="18.75">
      <c r="B1" s="20" t="s">
        <v>223</v>
      </c>
      <c r="C1" s="20"/>
      <c r="D1" s="20"/>
      <c r="E1" s="26"/>
      <c r="F1" s="26"/>
      <c r="G1" s="26"/>
      <c r="H1" s="26"/>
      <c r="I1" s="26"/>
      <c r="J1" s="26"/>
      <c r="K1" s="26"/>
      <c r="L1" s="93" t="str">
        <f>Cover!$G$13</f>
        <v>Affinity Water</v>
      </c>
    </row>
    <row r="2" spans="2:12" ht="22.25" customHeight="1" thickBot="1">
      <c r="J2" s="107"/>
      <c r="K2" s="107"/>
      <c r="L2" s="19"/>
    </row>
    <row r="3" spans="2:12" ht="22.25" customHeight="1" thickBot="1">
      <c r="B3" s="116" t="s">
        <v>42</v>
      </c>
      <c r="C3" s="114" t="s">
        <v>43</v>
      </c>
      <c r="D3" s="114" t="s">
        <v>76</v>
      </c>
      <c r="E3" s="114" t="s">
        <v>77</v>
      </c>
      <c r="F3" s="114" t="s">
        <v>78</v>
      </c>
      <c r="G3" s="114" t="s">
        <v>79</v>
      </c>
      <c r="H3" s="114" t="s">
        <v>80</v>
      </c>
      <c r="I3" s="114" t="s">
        <v>81</v>
      </c>
      <c r="J3" s="117" t="s">
        <v>82</v>
      </c>
      <c r="K3" s="117" t="s">
        <v>83</v>
      </c>
      <c r="L3" s="115" t="s">
        <v>84</v>
      </c>
    </row>
    <row r="4" spans="2:12" ht="94.9" thickBot="1">
      <c r="B4" s="34" t="s">
        <v>54</v>
      </c>
      <c r="C4" s="22" t="s">
        <v>24</v>
      </c>
      <c r="D4" s="108" t="s">
        <v>25</v>
      </c>
      <c r="E4" s="108" t="s">
        <v>26</v>
      </c>
      <c r="F4" s="108" t="s">
        <v>27</v>
      </c>
      <c r="G4" s="108" t="s">
        <v>28</v>
      </c>
      <c r="H4" s="108" t="s">
        <v>29</v>
      </c>
      <c r="I4" s="108" t="s">
        <v>30</v>
      </c>
      <c r="J4" s="108" t="s">
        <v>141</v>
      </c>
      <c r="K4" s="108" t="s">
        <v>142</v>
      </c>
      <c r="L4" s="109" t="s">
        <v>159</v>
      </c>
    </row>
    <row r="5" spans="2:12" ht="13.9" thickBot="1"/>
    <row r="6" spans="2:12" ht="14" customHeight="1" thickBot="1">
      <c r="B6" s="37" t="s">
        <v>42</v>
      </c>
      <c r="C6" s="110" t="s">
        <v>224</v>
      </c>
      <c r="D6" s="110"/>
      <c r="E6" s="110"/>
      <c r="F6" s="111"/>
    </row>
    <row r="7" spans="2:12" ht="23.25">
      <c r="B7" s="113">
        <v>1</v>
      </c>
      <c r="C7" s="256" t="s">
        <v>261</v>
      </c>
      <c r="D7" s="257" t="s">
        <v>262</v>
      </c>
      <c r="E7" s="262" t="s">
        <v>287</v>
      </c>
      <c r="F7" s="262" t="s">
        <v>287</v>
      </c>
      <c r="G7" s="262" t="s">
        <v>287</v>
      </c>
      <c r="H7" s="263" t="s">
        <v>287</v>
      </c>
      <c r="I7" s="263" t="s">
        <v>287</v>
      </c>
      <c r="J7" s="303" t="s">
        <v>288</v>
      </c>
      <c r="K7" s="224">
        <v>0</v>
      </c>
      <c r="L7" s="225">
        <f>SUM(J7:K7)</f>
        <v>0</v>
      </c>
    </row>
    <row r="8" spans="2:12" ht="23.25">
      <c r="B8" s="91">
        <f>B7+1</f>
        <v>2</v>
      </c>
      <c r="C8" s="258" t="s">
        <v>263</v>
      </c>
      <c r="D8" s="259" t="s">
        <v>264</v>
      </c>
      <c r="E8" s="264" t="s">
        <v>287</v>
      </c>
      <c r="F8" s="264" t="s">
        <v>289</v>
      </c>
      <c r="G8" s="264" t="s">
        <v>287</v>
      </c>
      <c r="H8" s="265" t="s">
        <v>287</v>
      </c>
      <c r="I8" s="265" t="s">
        <v>287</v>
      </c>
      <c r="J8" s="226"/>
      <c r="K8" s="227">
        <v>0</v>
      </c>
      <c r="L8" s="228">
        <f>SUM(J8:K8)</f>
        <v>0</v>
      </c>
    </row>
    <row r="9" spans="2:12" ht="23.25">
      <c r="B9" s="91">
        <f t="shared" ref="B9:B18" si="0">B8+1</f>
        <v>3</v>
      </c>
      <c r="C9" s="258" t="s">
        <v>265</v>
      </c>
      <c r="D9" s="259" t="s">
        <v>266</v>
      </c>
      <c r="E9" s="264" t="s">
        <v>287</v>
      </c>
      <c r="F9" s="264" t="s">
        <v>287</v>
      </c>
      <c r="G9" s="264" t="s">
        <v>287</v>
      </c>
      <c r="H9" s="265" t="s">
        <v>287</v>
      </c>
      <c r="I9" s="265" t="s">
        <v>287</v>
      </c>
      <c r="J9" s="302" t="s">
        <v>288</v>
      </c>
      <c r="K9" s="227">
        <v>0</v>
      </c>
      <c r="L9" s="228">
        <f t="shared" ref="L9:L18" si="1">SUM(J9:K9)</f>
        <v>0</v>
      </c>
    </row>
    <row r="10" spans="2:12" ht="23.25">
      <c r="B10" s="91">
        <f t="shared" si="0"/>
        <v>4</v>
      </c>
      <c r="C10" s="258" t="s">
        <v>267</v>
      </c>
      <c r="D10" s="259" t="s">
        <v>268</v>
      </c>
      <c r="E10" s="264" t="s">
        <v>287</v>
      </c>
      <c r="F10" s="264" t="s">
        <v>287</v>
      </c>
      <c r="G10" s="264" t="s">
        <v>287</v>
      </c>
      <c r="H10" s="265" t="s">
        <v>287</v>
      </c>
      <c r="I10" s="265" t="s">
        <v>287</v>
      </c>
      <c r="J10" s="302">
        <v>1.2648000000000001</v>
      </c>
      <c r="K10" s="227">
        <v>0</v>
      </c>
      <c r="L10" s="228">
        <f t="shared" si="1"/>
        <v>1.2648000000000001</v>
      </c>
    </row>
    <row r="11" spans="2:12" ht="23.25">
      <c r="B11" s="91">
        <f t="shared" si="0"/>
        <v>5</v>
      </c>
      <c r="C11" s="258" t="s">
        <v>269</v>
      </c>
      <c r="D11" s="259" t="s">
        <v>270</v>
      </c>
      <c r="E11" s="301" t="s">
        <v>288</v>
      </c>
      <c r="F11" s="301" t="s">
        <v>288</v>
      </c>
      <c r="G11" s="264" t="s">
        <v>288</v>
      </c>
      <c r="H11" s="265"/>
      <c r="I11" s="265" t="s">
        <v>288</v>
      </c>
      <c r="J11" s="302" t="s">
        <v>288</v>
      </c>
      <c r="K11" s="227">
        <v>0</v>
      </c>
      <c r="L11" s="228">
        <f t="shared" si="1"/>
        <v>0</v>
      </c>
    </row>
    <row r="12" spans="2:12" ht="23.25">
      <c r="B12" s="91">
        <f t="shared" si="0"/>
        <v>6</v>
      </c>
      <c r="C12" s="258" t="s">
        <v>271</v>
      </c>
      <c r="D12" s="259" t="s">
        <v>272</v>
      </c>
      <c r="E12" s="264" t="s">
        <v>287</v>
      </c>
      <c r="F12" s="264" t="s">
        <v>287</v>
      </c>
      <c r="G12" s="264" t="s">
        <v>287</v>
      </c>
      <c r="H12" s="265" t="s">
        <v>287</v>
      </c>
      <c r="I12" s="265" t="s">
        <v>287</v>
      </c>
      <c r="J12" s="302" t="s">
        <v>288</v>
      </c>
      <c r="K12" s="227">
        <v>0</v>
      </c>
      <c r="L12" s="228">
        <f t="shared" si="1"/>
        <v>0</v>
      </c>
    </row>
    <row r="13" spans="2:12" ht="23.25">
      <c r="B13" s="91">
        <f t="shared" si="0"/>
        <v>7</v>
      </c>
      <c r="C13" s="258" t="s">
        <v>273</v>
      </c>
      <c r="D13" s="259" t="s">
        <v>274</v>
      </c>
      <c r="E13" s="264" t="s">
        <v>287</v>
      </c>
      <c r="F13" s="264" t="s">
        <v>287</v>
      </c>
      <c r="G13" s="264" t="s">
        <v>287</v>
      </c>
      <c r="H13" s="265" t="s">
        <v>287</v>
      </c>
      <c r="I13" s="265" t="s">
        <v>287</v>
      </c>
      <c r="J13" s="302" t="s">
        <v>288</v>
      </c>
      <c r="K13" s="227">
        <v>0</v>
      </c>
      <c r="L13" s="228">
        <f t="shared" si="1"/>
        <v>0</v>
      </c>
    </row>
    <row r="14" spans="2:12" ht="23.25">
      <c r="B14" s="91">
        <f t="shared" si="0"/>
        <v>8</v>
      </c>
      <c r="C14" s="258" t="s">
        <v>275</v>
      </c>
      <c r="D14" s="259" t="s">
        <v>276</v>
      </c>
      <c r="E14" s="264" t="s">
        <v>289</v>
      </c>
      <c r="F14" s="264" t="s">
        <v>289</v>
      </c>
      <c r="G14" s="264" t="s">
        <v>289</v>
      </c>
      <c r="H14" s="265" t="s">
        <v>287</v>
      </c>
      <c r="I14" s="265" t="s">
        <v>287</v>
      </c>
      <c r="J14" s="226">
        <v>-4.9126500000000002</v>
      </c>
      <c r="K14" s="227">
        <v>0</v>
      </c>
      <c r="L14" s="228">
        <f t="shared" si="1"/>
        <v>-4.9126500000000002</v>
      </c>
    </row>
    <row r="15" spans="2:12" ht="23.25">
      <c r="B15" s="91">
        <f t="shared" si="0"/>
        <v>9</v>
      </c>
      <c r="C15" s="258" t="s">
        <v>277</v>
      </c>
      <c r="D15" s="259" t="s">
        <v>278</v>
      </c>
      <c r="E15" s="264" t="s">
        <v>287</v>
      </c>
      <c r="F15" s="264" t="s">
        <v>287</v>
      </c>
      <c r="G15" s="264" t="s">
        <v>287</v>
      </c>
      <c r="H15" s="265" t="s">
        <v>287</v>
      </c>
      <c r="I15" s="265" t="s">
        <v>287</v>
      </c>
      <c r="J15" s="302" t="s">
        <v>288</v>
      </c>
      <c r="K15" s="227">
        <v>0</v>
      </c>
      <c r="L15" s="228">
        <f t="shared" si="1"/>
        <v>0</v>
      </c>
    </row>
    <row r="16" spans="2:12" ht="23.25">
      <c r="B16" s="91">
        <f t="shared" si="0"/>
        <v>10</v>
      </c>
      <c r="C16" s="258" t="s">
        <v>279</v>
      </c>
      <c r="D16" s="259" t="s">
        <v>280</v>
      </c>
      <c r="E16" s="264" t="s">
        <v>289</v>
      </c>
      <c r="F16" s="264" t="s">
        <v>289</v>
      </c>
      <c r="G16" s="264" t="s">
        <v>289</v>
      </c>
      <c r="H16" s="265" t="s">
        <v>287</v>
      </c>
      <c r="I16" s="265" t="s">
        <v>287</v>
      </c>
      <c r="J16" s="302" t="s">
        <v>288</v>
      </c>
      <c r="K16" s="227">
        <v>0</v>
      </c>
      <c r="L16" s="228">
        <f t="shared" si="1"/>
        <v>0</v>
      </c>
    </row>
    <row r="17" spans="2:12" ht="23.25">
      <c r="B17" s="91">
        <f t="shared" si="0"/>
        <v>11</v>
      </c>
      <c r="C17" s="258" t="s">
        <v>281</v>
      </c>
      <c r="D17" s="259" t="s">
        <v>282</v>
      </c>
      <c r="E17" s="264" t="s">
        <v>287</v>
      </c>
      <c r="F17" s="264" t="s">
        <v>287</v>
      </c>
      <c r="G17" s="264" t="s">
        <v>287</v>
      </c>
      <c r="H17" s="265" t="s">
        <v>287</v>
      </c>
      <c r="I17" s="265" t="s">
        <v>287</v>
      </c>
      <c r="J17" s="302" t="s">
        <v>288</v>
      </c>
      <c r="K17" s="227">
        <v>0</v>
      </c>
      <c r="L17" s="228">
        <f t="shared" si="1"/>
        <v>0</v>
      </c>
    </row>
    <row r="18" spans="2:12" ht="23.25">
      <c r="B18" s="91">
        <f t="shared" si="0"/>
        <v>12</v>
      </c>
      <c r="C18" s="258" t="s">
        <v>283</v>
      </c>
      <c r="D18" s="259" t="s">
        <v>284</v>
      </c>
      <c r="E18" s="301" t="s">
        <v>288</v>
      </c>
      <c r="F18" s="301" t="s">
        <v>288</v>
      </c>
      <c r="G18" s="264" t="s">
        <v>288</v>
      </c>
      <c r="H18" s="265" t="s">
        <v>288</v>
      </c>
      <c r="I18" s="265" t="s">
        <v>288</v>
      </c>
      <c r="J18" s="302" t="s">
        <v>288</v>
      </c>
      <c r="K18" s="227">
        <v>0</v>
      </c>
      <c r="L18" s="228">
        <f t="shared" si="1"/>
        <v>0</v>
      </c>
    </row>
    <row r="19" spans="2:12" ht="23.25">
      <c r="B19" s="91">
        <f t="shared" ref="B19:B31" si="2">B18+1</f>
        <v>13</v>
      </c>
      <c r="C19" s="258" t="s">
        <v>285</v>
      </c>
      <c r="D19" s="259" t="s">
        <v>286</v>
      </c>
      <c r="E19" s="301" t="s">
        <v>288</v>
      </c>
      <c r="F19" s="301" t="s">
        <v>288</v>
      </c>
      <c r="G19" s="264" t="s">
        <v>288</v>
      </c>
      <c r="H19" s="265" t="s">
        <v>288</v>
      </c>
      <c r="I19" s="265" t="s">
        <v>288</v>
      </c>
      <c r="J19" s="302" t="s">
        <v>288</v>
      </c>
      <c r="K19" s="227">
        <v>0</v>
      </c>
      <c r="L19" s="228">
        <f t="shared" ref="L19:L31" si="3">SUM(J19:K19)</f>
        <v>0</v>
      </c>
    </row>
    <row r="20" spans="2:12">
      <c r="B20" s="91">
        <f t="shared" si="2"/>
        <v>14</v>
      </c>
      <c r="C20" s="258"/>
      <c r="D20" s="259"/>
      <c r="E20" s="264"/>
      <c r="F20" s="264"/>
      <c r="G20" s="264"/>
      <c r="H20" s="265"/>
      <c r="I20" s="265"/>
      <c r="J20" s="226"/>
      <c r="K20" s="227"/>
      <c r="L20" s="228">
        <f t="shared" si="3"/>
        <v>0</v>
      </c>
    </row>
    <row r="21" spans="2:12">
      <c r="B21" s="91">
        <f t="shared" si="2"/>
        <v>15</v>
      </c>
      <c r="C21" s="258"/>
      <c r="D21" s="259"/>
      <c r="E21" s="264"/>
      <c r="F21" s="264"/>
      <c r="G21" s="264"/>
      <c r="H21" s="265"/>
      <c r="I21" s="265"/>
      <c r="J21" s="226"/>
      <c r="K21" s="227"/>
      <c r="L21" s="228">
        <f t="shared" si="3"/>
        <v>0</v>
      </c>
    </row>
    <row r="22" spans="2:12">
      <c r="B22" s="91">
        <f t="shared" si="2"/>
        <v>16</v>
      </c>
      <c r="C22" s="258"/>
      <c r="D22" s="259"/>
      <c r="E22" s="264"/>
      <c r="F22" s="264"/>
      <c r="G22" s="264"/>
      <c r="H22" s="265"/>
      <c r="I22" s="265"/>
      <c r="J22" s="226"/>
      <c r="K22" s="227"/>
      <c r="L22" s="228">
        <f t="shared" si="3"/>
        <v>0</v>
      </c>
    </row>
    <row r="23" spans="2:12">
      <c r="B23" s="91">
        <f t="shared" si="2"/>
        <v>17</v>
      </c>
      <c r="C23" s="258"/>
      <c r="D23" s="259"/>
      <c r="E23" s="264"/>
      <c r="F23" s="264"/>
      <c r="G23" s="264"/>
      <c r="H23" s="265"/>
      <c r="I23" s="265"/>
      <c r="J23" s="226"/>
      <c r="K23" s="227"/>
      <c r="L23" s="228">
        <f t="shared" si="3"/>
        <v>0</v>
      </c>
    </row>
    <row r="24" spans="2:12">
      <c r="B24" s="91">
        <f t="shared" si="2"/>
        <v>18</v>
      </c>
      <c r="C24" s="258"/>
      <c r="D24" s="259"/>
      <c r="E24" s="264"/>
      <c r="F24" s="264"/>
      <c r="G24" s="264"/>
      <c r="H24" s="265"/>
      <c r="I24" s="265"/>
      <c r="J24" s="226"/>
      <c r="K24" s="227"/>
      <c r="L24" s="228">
        <f t="shared" si="3"/>
        <v>0</v>
      </c>
    </row>
    <row r="25" spans="2:12">
      <c r="B25" s="91">
        <f t="shared" si="2"/>
        <v>19</v>
      </c>
      <c r="C25" s="258"/>
      <c r="D25" s="259"/>
      <c r="E25" s="264"/>
      <c r="F25" s="264"/>
      <c r="G25" s="264"/>
      <c r="H25" s="265"/>
      <c r="I25" s="265"/>
      <c r="J25" s="226"/>
      <c r="K25" s="227"/>
      <c r="L25" s="228">
        <f t="shared" si="3"/>
        <v>0</v>
      </c>
    </row>
    <row r="26" spans="2:12">
      <c r="B26" s="91">
        <f t="shared" si="2"/>
        <v>20</v>
      </c>
      <c r="C26" s="258"/>
      <c r="D26" s="259"/>
      <c r="E26" s="264"/>
      <c r="F26" s="264"/>
      <c r="G26" s="264"/>
      <c r="H26" s="265"/>
      <c r="I26" s="265"/>
      <c r="J26" s="226"/>
      <c r="K26" s="227"/>
      <c r="L26" s="228">
        <f t="shared" si="3"/>
        <v>0</v>
      </c>
    </row>
    <row r="27" spans="2:12">
      <c r="B27" s="91">
        <f t="shared" si="2"/>
        <v>21</v>
      </c>
      <c r="C27" s="258"/>
      <c r="D27" s="259"/>
      <c r="E27" s="264"/>
      <c r="F27" s="264"/>
      <c r="G27" s="264"/>
      <c r="H27" s="265"/>
      <c r="I27" s="265"/>
      <c r="J27" s="226"/>
      <c r="K27" s="227"/>
      <c r="L27" s="228">
        <f t="shared" si="3"/>
        <v>0</v>
      </c>
    </row>
    <row r="28" spans="2:12">
      <c r="B28" s="91">
        <f t="shared" si="2"/>
        <v>22</v>
      </c>
      <c r="C28" s="258"/>
      <c r="D28" s="259"/>
      <c r="E28" s="264"/>
      <c r="F28" s="264"/>
      <c r="G28" s="264"/>
      <c r="H28" s="265"/>
      <c r="I28" s="265"/>
      <c r="J28" s="226"/>
      <c r="K28" s="227"/>
      <c r="L28" s="228">
        <f t="shared" si="3"/>
        <v>0</v>
      </c>
    </row>
    <row r="29" spans="2:12">
      <c r="B29" s="91">
        <f t="shared" si="2"/>
        <v>23</v>
      </c>
      <c r="C29" s="258"/>
      <c r="D29" s="259"/>
      <c r="E29" s="264"/>
      <c r="F29" s="264"/>
      <c r="G29" s="264"/>
      <c r="H29" s="265"/>
      <c r="I29" s="265"/>
      <c r="J29" s="226"/>
      <c r="K29" s="227"/>
      <c r="L29" s="228">
        <f t="shared" si="3"/>
        <v>0</v>
      </c>
    </row>
    <row r="30" spans="2:12">
      <c r="B30" s="91">
        <f t="shared" si="2"/>
        <v>24</v>
      </c>
      <c r="C30" s="258"/>
      <c r="D30" s="259"/>
      <c r="E30" s="264"/>
      <c r="F30" s="264"/>
      <c r="G30" s="264"/>
      <c r="H30" s="265"/>
      <c r="I30" s="265"/>
      <c r="J30" s="226"/>
      <c r="K30" s="227"/>
      <c r="L30" s="228">
        <f t="shared" si="3"/>
        <v>0</v>
      </c>
    </row>
    <row r="31" spans="2:12">
      <c r="B31" s="91">
        <f t="shared" si="2"/>
        <v>25</v>
      </c>
      <c r="C31" s="258"/>
      <c r="D31" s="259"/>
      <c r="E31" s="264"/>
      <c r="F31" s="264"/>
      <c r="G31" s="264"/>
      <c r="H31" s="265"/>
      <c r="I31" s="265"/>
      <c r="J31" s="226"/>
      <c r="K31" s="227"/>
      <c r="L31" s="228">
        <f t="shared" si="3"/>
        <v>0</v>
      </c>
    </row>
    <row r="32" spans="2:12">
      <c r="B32" s="91">
        <f t="shared" ref="B32:B45" si="4">B31+1</f>
        <v>26</v>
      </c>
      <c r="C32" s="258"/>
      <c r="D32" s="259"/>
      <c r="E32" s="264"/>
      <c r="F32" s="264"/>
      <c r="G32" s="264"/>
      <c r="H32" s="265"/>
      <c r="I32" s="265"/>
      <c r="J32" s="226"/>
      <c r="K32" s="227"/>
      <c r="L32" s="228">
        <f t="shared" ref="L32:L45" si="5">SUM(J32:K32)</f>
        <v>0</v>
      </c>
    </row>
    <row r="33" spans="2:12">
      <c r="B33" s="91">
        <f t="shared" si="4"/>
        <v>27</v>
      </c>
      <c r="C33" s="258"/>
      <c r="D33" s="259"/>
      <c r="E33" s="264"/>
      <c r="F33" s="264"/>
      <c r="G33" s="264"/>
      <c r="H33" s="265"/>
      <c r="I33" s="265"/>
      <c r="J33" s="226"/>
      <c r="K33" s="227"/>
      <c r="L33" s="228">
        <f t="shared" si="5"/>
        <v>0</v>
      </c>
    </row>
    <row r="34" spans="2:12">
      <c r="B34" s="91">
        <f t="shared" si="4"/>
        <v>28</v>
      </c>
      <c r="C34" s="258"/>
      <c r="D34" s="259"/>
      <c r="E34" s="264"/>
      <c r="F34" s="264"/>
      <c r="G34" s="264"/>
      <c r="H34" s="265"/>
      <c r="I34" s="265"/>
      <c r="J34" s="226"/>
      <c r="K34" s="227"/>
      <c r="L34" s="228">
        <f t="shared" si="5"/>
        <v>0</v>
      </c>
    </row>
    <row r="35" spans="2:12">
      <c r="B35" s="91">
        <f t="shared" si="4"/>
        <v>29</v>
      </c>
      <c r="C35" s="258"/>
      <c r="D35" s="259"/>
      <c r="E35" s="264"/>
      <c r="F35" s="264"/>
      <c r="G35" s="264"/>
      <c r="H35" s="265"/>
      <c r="I35" s="265"/>
      <c r="J35" s="226"/>
      <c r="K35" s="227"/>
      <c r="L35" s="228">
        <f t="shared" si="5"/>
        <v>0</v>
      </c>
    </row>
    <row r="36" spans="2:12">
      <c r="B36" s="91">
        <f t="shared" si="4"/>
        <v>30</v>
      </c>
      <c r="C36" s="258"/>
      <c r="D36" s="259"/>
      <c r="E36" s="264"/>
      <c r="F36" s="264"/>
      <c r="G36" s="264"/>
      <c r="H36" s="265"/>
      <c r="I36" s="265"/>
      <c r="J36" s="226"/>
      <c r="K36" s="227"/>
      <c r="L36" s="228">
        <f t="shared" si="5"/>
        <v>0</v>
      </c>
    </row>
    <row r="37" spans="2:12">
      <c r="B37" s="91">
        <f t="shared" si="4"/>
        <v>31</v>
      </c>
      <c r="C37" s="258"/>
      <c r="D37" s="259"/>
      <c r="E37" s="264"/>
      <c r="F37" s="264"/>
      <c r="G37" s="264"/>
      <c r="H37" s="265"/>
      <c r="I37" s="265"/>
      <c r="J37" s="226"/>
      <c r="K37" s="227"/>
      <c r="L37" s="228">
        <f t="shared" si="5"/>
        <v>0</v>
      </c>
    </row>
    <row r="38" spans="2:12">
      <c r="B38" s="91">
        <f t="shared" si="4"/>
        <v>32</v>
      </c>
      <c r="C38" s="258"/>
      <c r="D38" s="259"/>
      <c r="E38" s="264"/>
      <c r="F38" s="264"/>
      <c r="G38" s="264"/>
      <c r="H38" s="265"/>
      <c r="I38" s="265"/>
      <c r="J38" s="226"/>
      <c r="K38" s="227"/>
      <c r="L38" s="228">
        <f t="shared" si="5"/>
        <v>0</v>
      </c>
    </row>
    <row r="39" spans="2:12">
      <c r="B39" s="91">
        <f t="shared" si="4"/>
        <v>33</v>
      </c>
      <c r="C39" s="258"/>
      <c r="D39" s="259"/>
      <c r="E39" s="264"/>
      <c r="F39" s="264"/>
      <c r="G39" s="264"/>
      <c r="H39" s="265"/>
      <c r="I39" s="265"/>
      <c r="J39" s="226"/>
      <c r="K39" s="227"/>
      <c r="L39" s="228">
        <f t="shared" si="5"/>
        <v>0</v>
      </c>
    </row>
    <row r="40" spans="2:12">
      <c r="B40" s="91">
        <f t="shared" si="4"/>
        <v>34</v>
      </c>
      <c r="C40" s="258"/>
      <c r="D40" s="259"/>
      <c r="E40" s="264"/>
      <c r="F40" s="264"/>
      <c r="G40" s="264"/>
      <c r="H40" s="265"/>
      <c r="I40" s="265"/>
      <c r="J40" s="226"/>
      <c r="K40" s="227"/>
      <c r="L40" s="228">
        <f t="shared" si="5"/>
        <v>0</v>
      </c>
    </row>
    <row r="41" spans="2:12">
      <c r="B41" s="91">
        <f t="shared" si="4"/>
        <v>35</v>
      </c>
      <c r="C41" s="258"/>
      <c r="D41" s="259"/>
      <c r="E41" s="264"/>
      <c r="F41" s="264"/>
      <c r="G41" s="264"/>
      <c r="H41" s="265"/>
      <c r="I41" s="265"/>
      <c r="J41" s="226"/>
      <c r="K41" s="227"/>
      <c r="L41" s="228">
        <f t="shared" si="5"/>
        <v>0</v>
      </c>
    </row>
    <row r="42" spans="2:12">
      <c r="B42" s="91">
        <f t="shared" si="4"/>
        <v>36</v>
      </c>
      <c r="C42" s="258"/>
      <c r="D42" s="259"/>
      <c r="E42" s="264"/>
      <c r="F42" s="264"/>
      <c r="G42" s="264"/>
      <c r="H42" s="265"/>
      <c r="I42" s="265"/>
      <c r="J42" s="226"/>
      <c r="K42" s="227"/>
      <c r="L42" s="228">
        <f t="shared" si="5"/>
        <v>0</v>
      </c>
    </row>
    <row r="43" spans="2:12">
      <c r="B43" s="91">
        <f t="shared" si="4"/>
        <v>37</v>
      </c>
      <c r="C43" s="258"/>
      <c r="D43" s="259"/>
      <c r="E43" s="264"/>
      <c r="F43" s="264"/>
      <c r="G43" s="264"/>
      <c r="H43" s="265"/>
      <c r="I43" s="265"/>
      <c r="J43" s="226"/>
      <c r="K43" s="227"/>
      <c r="L43" s="228">
        <f t="shared" si="5"/>
        <v>0</v>
      </c>
    </row>
    <row r="44" spans="2:12">
      <c r="B44" s="91">
        <f t="shared" si="4"/>
        <v>38</v>
      </c>
      <c r="C44" s="258"/>
      <c r="D44" s="259"/>
      <c r="E44" s="264"/>
      <c r="F44" s="264"/>
      <c r="G44" s="264"/>
      <c r="H44" s="265"/>
      <c r="I44" s="265"/>
      <c r="J44" s="226"/>
      <c r="K44" s="227"/>
      <c r="L44" s="228">
        <f t="shared" si="5"/>
        <v>0</v>
      </c>
    </row>
    <row r="45" spans="2:12">
      <c r="B45" s="91">
        <f t="shared" si="4"/>
        <v>39</v>
      </c>
      <c r="C45" s="258"/>
      <c r="D45" s="259"/>
      <c r="E45" s="264"/>
      <c r="F45" s="264"/>
      <c r="G45" s="264"/>
      <c r="H45" s="265"/>
      <c r="I45" s="265"/>
      <c r="J45" s="226"/>
      <c r="K45" s="227"/>
      <c r="L45" s="228">
        <f t="shared" si="5"/>
        <v>0</v>
      </c>
    </row>
    <row r="46" spans="2:12">
      <c r="B46" s="91">
        <f t="shared" ref="B46:B56" si="6">B45+1</f>
        <v>40</v>
      </c>
      <c r="C46" s="258"/>
      <c r="D46" s="259"/>
      <c r="E46" s="264"/>
      <c r="F46" s="264"/>
      <c r="G46" s="264"/>
      <c r="H46" s="265"/>
      <c r="I46" s="265"/>
      <c r="J46" s="226"/>
      <c r="K46" s="227"/>
      <c r="L46" s="228">
        <f t="shared" ref="L46:L56" si="7">SUM(J46:K46)</f>
        <v>0</v>
      </c>
    </row>
    <row r="47" spans="2:12">
      <c r="B47" s="91">
        <f t="shared" si="6"/>
        <v>41</v>
      </c>
      <c r="C47" s="258"/>
      <c r="D47" s="259"/>
      <c r="E47" s="264"/>
      <c r="F47" s="264"/>
      <c r="G47" s="264"/>
      <c r="H47" s="265"/>
      <c r="I47" s="265"/>
      <c r="J47" s="226"/>
      <c r="K47" s="227"/>
      <c r="L47" s="228">
        <f t="shared" si="7"/>
        <v>0</v>
      </c>
    </row>
    <row r="48" spans="2:12">
      <c r="B48" s="91">
        <f t="shared" si="6"/>
        <v>42</v>
      </c>
      <c r="C48" s="258"/>
      <c r="D48" s="259"/>
      <c r="E48" s="264"/>
      <c r="F48" s="264"/>
      <c r="G48" s="264"/>
      <c r="H48" s="265"/>
      <c r="I48" s="265"/>
      <c r="J48" s="226"/>
      <c r="K48" s="227"/>
      <c r="L48" s="228">
        <f t="shared" si="7"/>
        <v>0</v>
      </c>
    </row>
    <row r="49" spans="2:12">
      <c r="B49" s="91">
        <f t="shared" si="6"/>
        <v>43</v>
      </c>
      <c r="C49" s="258"/>
      <c r="D49" s="259"/>
      <c r="E49" s="264"/>
      <c r="F49" s="264"/>
      <c r="G49" s="264"/>
      <c r="H49" s="265"/>
      <c r="I49" s="265"/>
      <c r="J49" s="226"/>
      <c r="K49" s="227"/>
      <c r="L49" s="228">
        <f t="shared" si="7"/>
        <v>0</v>
      </c>
    </row>
    <row r="50" spans="2:12">
      <c r="B50" s="91">
        <f t="shared" si="6"/>
        <v>44</v>
      </c>
      <c r="C50" s="258"/>
      <c r="D50" s="259"/>
      <c r="E50" s="264"/>
      <c r="F50" s="264"/>
      <c r="G50" s="264"/>
      <c r="H50" s="265"/>
      <c r="I50" s="265"/>
      <c r="J50" s="226"/>
      <c r="K50" s="227"/>
      <c r="L50" s="228">
        <f t="shared" si="7"/>
        <v>0</v>
      </c>
    </row>
    <row r="51" spans="2:12">
      <c r="B51" s="91">
        <f t="shared" si="6"/>
        <v>45</v>
      </c>
      <c r="C51" s="258"/>
      <c r="D51" s="259"/>
      <c r="E51" s="264"/>
      <c r="F51" s="264"/>
      <c r="G51" s="264"/>
      <c r="H51" s="265"/>
      <c r="I51" s="265"/>
      <c r="J51" s="226"/>
      <c r="K51" s="227"/>
      <c r="L51" s="228">
        <f t="shared" si="7"/>
        <v>0</v>
      </c>
    </row>
    <row r="52" spans="2:12">
      <c r="B52" s="91">
        <f t="shared" si="6"/>
        <v>46</v>
      </c>
      <c r="C52" s="258"/>
      <c r="D52" s="259"/>
      <c r="E52" s="264"/>
      <c r="F52" s="264"/>
      <c r="G52" s="264"/>
      <c r="H52" s="265"/>
      <c r="I52" s="265"/>
      <c r="J52" s="226"/>
      <c r="K52" s="227"/>
      <c r="L52" s="228">
        <f t="shared" si="7"/>
        <v>0</v>
      </c>
    </row>
    <row r="53" spans="2:12">
      <c r="B53" s="91">
        <f t="shared" si="6"/>
        <v>47</v>
      </c>
      <c r="C53" s="258"/>
      <c r="D53" s="259"/>
      <c r="E53" s="264"/>
      <c r="F53" s="264"/>
      <c r="G53" s="264"/>
      <c r="H53" s="265"/>
      <c r="I53" s="265"/>
      <c r="J53" s="226"/>
      <c r="K53" s="227"/>
      <c r="L53" s="228">
        <f t="shared" si="7"/>
        <v>0</v>
      </c>
    </row>
    <row r="54" spans="2:12">
      <c r="B54" s="91">
        <f t="shared" si="6"/>
        <v>48</v>
      </c>
      <c r="C54" s="258"/>
      <c r="D54" s="259"/>
      <c r="E54" s="264"/>
      <c r="F54" s="264"/>
      <c r="G54" s="264"/>
      <c r="H54" s="265"/>
      <c r="I54" s="265"/>
      <c r="J54" s="226"/>
      <c r="K54" s="227"/>
      <c r="L54" s="228">
        <f t="shared" si="7"/>
        <v>0</v>
      </c>
    </row>
    <row r="55" spans="2:12">
      <c r="B55" s="91">
        <f t="shared" si="6"/>
        <v>49</v>
      </c>
      <c r="C55" s="258"/>
      <c r="D55" s="259"/>
      <c r="E55" s="264"/>
      <c r="F55" s="264"/>
      <c r="G55" s="264"/>
      <c r="H55" s="265"/>
      <c r="I55" s="265"/>
      <c r="J55" s="226"/>
      <c r="K55" s="227"/>
      <c r="L55" s="228">
        <f t="shared" si="7"/>
        <v>0</v>
      </c>
    </row>
    <row r="56" spans="2:12">
      <c r="B56" s="91">
        <f t="shared" si="6"/>
        <v>50</v>
      </c>
      <c r="C56" s="258"/>
      <c r="D56" s="259"/>
      <c r="E56" s="264"/>
      <c r="F56" s="264"/>
      <c r="G56" s="264"/>
      <c r="H56" s="265"/>
      <c r="I56" s="265"/>
      <c r="J56" s="226"/>
      <c r="K56" s="227"/>
      <c r="L56" s="228">
        <f t="shared" si="7"/>
        <v>0</v>
      </c>
    </row>
    <row r="57" spans="2:12">
      <c r="B57" s="91">
        <f t="shared" ref="B57:B59" si="8">B56+1</f>
        <v>51</v>
      </c>
      <c r="C57" s="258"/>
      <c r="D57" s="259"/>
      <c r="E57" s="264"/>
      <c r="F57" s="264"/>
      <c r="G57" s="264"/>
      <c r="H57" s="265"/>
      <c r="I57" s="265"/>
      <c r="J57" s="226"/>
      <c r="K57" s="227"/>
      <c r="L57" s="228">
        <f t="shared" ref="L57:L59" si="9">SUM(J57:K57)</f>
        <v>0</v>
      </c>
    </row>
    <row r="58" spans="2:12">
      <c r="B58" s="91">
        <f t="shared" si="8"/>
        <v>52</v>
      </c>
      <c r="C58" s="258"/>
      <c r="D58" s="259"/>
      <c r="E58" s="264"/>
      <c r="F58" s="264"/>
      <c r="G58" s="264"/>
      <c r="H58" s="265"/>
      <c r="I58" s="265"/>
      <c r="J58" s="226"/>
      <c r="K58" s="227"/>
      <c r="L58" s="228">
        <f t="shared" si="9"/>
        <v>0</v>
      </c>
    </row>
    <row r="59" spans="2:12">
      <c r="B59" s="91">
        <f t="shared" si="8"/>
        <v>53</v>
      </c>
      <c r="C59" s="258"/>
      <c r="D59" s="259"/>
      <c r="E59" s="264"/>
      <c r="F59" s="264"/>
      <c r="G59" s="264"/>
      <c r="H59" s="265"/>
      <c r="I59" s="265"/>
      <c r="J59" s="226"/>
      <c r="K59" s="227"/>
      <c r="L59" s="228">
        <f t="shared" si="9"/>
        <v>0</v>
      </c>
    </row>
    <row r="60" spans="2:12">
      <c r="B60" s="91">
        <f t="shared" ref="B60:B61" si="10">B59+1</f>
        <v>54</v>
      </c>
      <c r="C60" s="258"/>
      <c r="D60" s="259"/>
      <c r="E60" s="264"/>
      <c r="F60" s="264"/>
      <c r="G60" s="264"/>
      <c r="H60" s="265"/>
      <c r="I60" s="265"/>
      <c r="J60" s="226"/>
      <c r="K60" s="227"/>
      <c r="L60" s="228">
        <f t="shared" ref="L60:L61" si="11">SUM(J60:K60)</f>
        <v>0</v>
      </c>
    </row>
    <row r="61" spans="2:12" ht="13.9" thickBot="1">
      <c r="B61" s="92">
        <f t="shared" si="10"/>
        <v>55</v>
      </c>
      <c r="C61" s="260"/>
      <c r="D61" s="261"/>
      <c r="E61" s="266"/>
      <c r="F61" s="266"/>
      <c r="G61" s="266"/>
      <c r="H61" s="267"/>
      <c r="I61" s="267"/>
      <c r="J61" s="229"/>
      <c r="K61" s="230"/>
      <c r="L61" s="231">
        <f t="shared" si="11"/>
        <v>0</v>
      </c>
    </row>
    <row r="62" spans="2:12">
      <c r="B62" s="60"/>
      <c r="C62" s="13"/>
      <c r="D62" s="13"/>
      <c r="E62" s="13"/>
      <c r="F62" s="13"/>
      <c r="G62" s="13"/>
      <c r="H62" s="13"/>
      <c r="I62" s="13"/>
      <c r="J62" s="13"/>
      <c r="K62" s="13"/>
      <c r="L62" s="16"/>
    </row>
    <row r="63" spans="2:12" ht="14.65">
      <c r="B63" s="98" t="s">
        <v>51</v>
      </c>
    </row>
    <row r="64" spans="2:12">
      <c r="B64" s="65"/>
      <c r="C64" s="112" t="s">
        <v>219</v>
      </c>
    </row>
    <row r="65" spans="2:15" ht="14.45" customHeight="1">
      <c r="B65" s="96"/>
      <c r="C65" s="364" t="s">
        <v>220</v>
      </c>
      <c r="D65" s="365"/>
    </row>
    <row r="66" spans="2:15">
      <c r="B66" s="97"/>
      <c r="C66" s="112" t="s">
        <v>49</v>
      </c>
    </row>
    <row r="67" spans="2:15" ht="13.9" thickBot="1">
      <c r="J67" s="62"/>
      <c r="K67" s="62"/>
      <c r="L67" s="62"/>
    </row>
    <row r="68" spans="2:15" ht="15" thickBot="1">
      <c r="B68" s="24" t="s">
        <v>48</v>
      </c>
      <c r="C68" s="25"/>
      <c r="D68" s="25"/>
      <c r="E68" s="25"/>
      <c r="F68" s="25"/>
      <c r="G68" s="25"/>
      <c r="H68" s="25"/>
      <c r="I68" s="25"/>
      <c r="J68" s="25"/>
      <c r="K68" s="25"/>
      <c r="L68" s="74"/>
      <c r="M68" s="11"/>
      <c r="N68" s="11"/>
      <c r="O68" s="11"/>
    </row>
    <row r="69" spans="2:15" ht="13.9" thickBot="1"/>
    <row r="70" spans="2:15" ht="45" customHeight="1" thickBot="1">
      <c r="B70" s="368" t="s">
        <v>86</v>
      </c>
      <c r="C70" s="369"/>
      <c r="D70" s="369"/>
      <c r="E70" s="369"/>
      <c r="F70" s="369"/>
      <c r="G70" s="369"/>
      <c r="H70" s="369"/>
      <c r="I70" s="369"/>
      <c r="J70" s="369"/>
      <c r="K70" s="369"/>
      <c r="L70" s="370"/>
    </row>
    <row r="71" spans="2:15" ht="13.9" thickBot="1"/>
    <row r="72" spans="2:15">
      <c r="B72" s="56" t="s">
        <v>75</v>
      </c>
      <c r="C72" s="371" t="s">
        <v>57</v>
      </c>
      <c r="D72" s="371"/>
      <c r="E72" s="371"/>
      <c r="F72" s="371"/>
      <c r="G72" s="371"/>
      <c r="H72" s="371"/>
      <c r="I72" s="371"/>
      <c r="J72" s="371"/>
      <c r="K72" s="371"/>
      <c r="L72" s="372"/>
    </row>
    <row r="73" spans="2:15">
      <c r="B73" s="58" t="s">
        <v>56</v>
      </c>
      <c r="C73" s="59" t="str">
        <f>$C$6</f>
        <v>PR14 Performance Commitments</v>
      </c>
      <c r="D73" s="59"/>
      <c r="E73" s="59"/>
      <c r="F73" s="59"/>
      <c r="G73" s="59"/>
      <c r="H73" s="59"/>
      <c r="I73" s="59"/>
      <c r="J73" s="59"/>
      <c r="K73" s="59"/>
      <c r="L73" s="82"/>
      <c r="M73" s="19"/>
    </row>
    <row r="74" spans="2:15" ht="14" customHeight="1">
      <c r="B74" s="55" t="s">
        <v>43</v>
      </c>
      <c r="C74" s="336" t="s">
        <v>85</v>
      </c>
      <c r="D74" s="337"/>
      <c r="E74" s="337"/>
      <c r="F74" s="337"/>
      <c r="G74" s="337"/>
      <c r="H74" s="337"/>
      <c r="I74" s="337"/>
      <c r="J74" s="337"/>
      <c r="K74" s="337"/>
      <c r="L74" s="338"/>
    </row>
    <row r="75" spans="2:15">
      <c r="B75" s="28" t="s">
        <v>76</v>
      </c>
      <c r="C75" s="375" t="s">
        <v>31</v>
      </c>
      <c r="D75" s="375"/>
      <c r="E75" s="375"/>
      <c r="F75" s="375"/>
      <c r="G75" s="375"/>
      <c r="H75" s="375"/>
      <c r="I75" s="375"/>
      <c r="J75" s="375"/>
      <c r="K75" s="375"/>
      <c r="L75" s="376"/>
    </row>
    <row r="76" spans="2:15">
      <c r="B76" s="28" t="s">
        <v>77</v>
      </c>
      <c r="C76" s="375" t="s">
        <v>32</v>
      </c>
      <c r="D76" s="375"/>
      <c r="E76" s="375"/>
      <c r="F76" s="375"/>
      <c r="G76" s="375"/>
      <c r="H76" s="375"/>
      <c r="I76" s="375"/>
      <c r="J76" s="375"/>
      <c r="K76" s="375"/>
      <c r="L76" s="376"/>
    </row>
    <row r="77" spans="2:15">
      <c r="B77" s="28" t="s">
        <v>78</v>
      </c>
      <c r="C77" s="375" t="s">
        <v>33</v>
      </c>
      <c r="D77" s="375"/>
      <c r="E77" s="375"/>
      <c r="F77" s="375"/>
      <c r="G77" s="375"/>
      <c r="H77" s="375"/>
      <c r="I77" s="375"/>
      <c r="J77" s="375"/>
      <c r="K77" s="375"/>
      <c r="L77" s="376"/>
    </row>
    <row r="78" spans="2:15">
      <c r="B78" s="28" t="s">
        <v>79</v>
      </c>
      <c r="C78" s="375" t="s">
        <v>143</v>
      </c>
      <c r="D78" s="375"/>
      <c r="E78" s="375"/>
      <c r="F78" s="375"/>
      <c r="G78" s="375"/>
      <c r="H78" s="375"/>
      <c r="I78" s="375"/>
      <c r="J78" s="375"/>
      <c r="K78" s="375"/>
      <c r="L78" s="376"/>
    </row>
    <row r="79" spans="2:15">
      <c r="B79" s="28" t="s">
        <v>80</v>
      </c>
      <c r="C79" s="375" t="s">
        <v>161</v>
      </c>
      <c r="D79" s="375"/>
      <c r="E79" s="375"/>
      <c r="F79" s="375"/>
      <c r="G79" s="375"/>
      <c r="H79" s="375"/>
      <c r="I79" s="375"/>
      <c r="J79" s="375"/>
      <c r="K79" s="375"/>
      <c r="L79" s="376"/>
    </row>
    <row r="80" spans="2:15">
      <c r="B80" s="28" t="s">
        <v>81</v>
      </c>
      <c r="C80" s="375" t="s">
        <v>162</v>
      </c>
      <c r="D80" s="375"/>
      <c r="E80" s="375"/>
      <c r="F80" s="375"/>
      <c r="G80" s="375"/>
      <c r="H80" s="375"/>
      <c r="I80" s="375"/>
      <c r="J80" s="375"/>
      <c r="K80" s="375"/>
      <c r="L80" s="376"/>
    </row>
    <row r="81" spans="2:12">
      <c r="B81" s="28" t="s">
        <v>82</v>
      </c>
      <c r="C81" s="375" t="s">
        <v>74</v>
      </c>
      <c r="D81" s="375"/>
      <c r="E81" s="375"/>
      <c r="F81" s="375"/>
      <c r="G81" s="375"/>
      <c r="H81" s="375"/>
      <c r="I81" s="375"/>
      <c r="J81" s="375"/>
      <c r="K81" s="375"/>
      <c r="L81" s="376"/>
    </row>
    <row r="82" spans="2:12">
      <c r="B82" s="147" t="s">
        <v>83</v>
      </c>
      <c r="C82" s="373" t="s">
        <v>163</v>
      </c>
      <c r="D82" s="373"/>
      <c r="E82" s="373"/>
      <c r="F82" s="373"/>
      <c r="G82" s="373"/>
      <c r="H82" s="373"/>
      <c r="I82" s="373"/>
      <c r="J82" s="373"/>
      <c r="K82" s="373"/>
      <c r="L82" s="374"/>
    </row>
    <row r="83" spans="2:12" ht="13.9" thickBot="1">
      <c r="B83" s="31" t="s">
        <v>84</v>
      </c>
      <c r="C83" s="366" t="s">
        <v>160</v>
      </c>
      <c r="D83" s="366"/>
      <c r="E83" s="366"/>
      <c r="F83" s="366"/>
      <c r="G83" s="366"/>
      <c r="H83" s="366"/>
      <c r="I83" s="366"/>
      <c r="J83" s="366"/>
      <c r="K83" s="366"/>
      <c r="L83" s="367"/>
    </row>
    <row r="84" spans="2:12"/>
  </sheetData>
  <mergeCells count="13">
    <mergeCell ref="C65:D65"/>
    <mergeCell ref="C83:L83"/>
    <mergeCell ref="B70:L70"/>
    <mergeCell ref="C72:L72"/>
    <mergeCell ref="C74:L74"/>
    <mergeCell ref="C82:L82"/>
    <mergeCell ref="C81:L81"/>
    <mergeCell ref="C80:L80"/>
    <mergeCell ref="C79:L79"/>
    <mergeCell ref="C78:L78"/>
    <mergeCell ref="C77:L77"/>
    <mergeCell ref="C76:L76"/>
    <mergeCell ref="C75:L75"/>
  </mergeCells>
  <pageMargins left="0.70866141732283472" right="0.70866141732283472" top="0.74803149606299213" bottom="0.74803149606299213" header="0.31496062992125984" footer="0.31496062992125984"/>
  <pageSetup paperSize="8" scale="77"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L20"/>
  <sheetViews>
    <sheetView zoomScale="80" zoomScaleNormal="80" workbookViewId="0">
      <selection activeCell="G6" sqref="G6:I6"/>
    </sheetView>
  </sheetViews>
  <sheetFormatPr defaultColWidth="0" defaultRowHeight="0" customHeight="1" zeroHeight="1"/>
  <cols>
    <col min="1" max="1" width="2.6875" style="163" customWidth="1"/>
    <col min="2" max="2" width="6.6875" style="163" customWidth="1"/>
    <col min="3" max="3" width="56.625" style="163" bestFit="1" customWidth="1"/>
    <col min="4" max="4" width="11.625" style="163" customWidth="1"/>
    <col min="5" max="6" width="5.625" style="163" customWidth="1"/>
    <col min="7" max="9" width="9.625" style="163" customWidth="1"/>
    <col min="10" max="10" width="5.6875" style="163" customWidth="1"/>
    <col min="11" max="12" width="0" style="163" hidden="1" customWidth="1"/>
    <col min="13" max="16384" width="9.625" style="163" hidden="1"/>
  </cols>
  <sheetData>
    <row r="1" spans="1:9" ht="18.75">
      <c r="B1" s="153" t="s">
        <v>179</v>
      </c>
      <c r="C1" s="153"/>
      <c r="D1" s="153"/>
      <c r="E1" s="153"/>
      <c r="F1" s="153"/>
      <c r="G1" s="153"/>
      <c r="H1" s="153"/>
      <c r="I1" s="93" t="str">
        <f>Cover!$G$13</f>
        <v>Affinity Water</v>
      </c>
    </row>
    <row r="2" spans="1:9" ht="14.25" customHeight="1" thickBot="1">
      <c r="B2" s="155"/>
      <c r="C2" s="155"/>
      <c r="D2" s="155"/>
      <c r="E2" s="155"/>
      <c r="F2" s="155"/>
      <c r="G2" s="155"/>
      <c r="H2" s="155"/>
      <c r="I2" s="155"/>
    </row>
    <row r="3" spans="1:9" ht="13.9" thickBot="1">
      <c r="B3" s="383" t="s">
        <v>38</v>
      </c>
      <c r="C3" s="384"/>
      <c r="D3" s="156" t="s">
        <v>39</v>
      </c>
      <c r="E3" s="157" t="s">
        <v>40</v>
      </c>
      <c r="F3" s="158" t="s">
        <v>41</v>
      </c>
      <c r="G3" s="159" t="s">
        <v>21</v>
      </c>
      <c r="H3" s="157" t="s">
        <v>22</v>
      </c>
      <c r="I3" s="158" t="s">
        <v>23</v>
      </c>
    </row>
    <row r="4" spans="1:9" ht="14.25" customHeight="1" thickBot="1">
      <c r="B4" s="155"/>
      <c r="C4" s="155"/>
      <c r="D4" s="155"/>
      <c r="E4" s="155"/>
      <c r="F4" s="155"/>
      <c r="G4" s="155"/>
      <c r="H4" s="155"/>
      <c r="I4" s="155"/>
    </row>
    <row r="5" spans="1:9" s="154" customFormat="1" ht="14.25" customHeight="1" thickBot="1">
      <c r="A5" s="163"/>
      <c r="B5" s="160" t="s">
        <v>42</v>
      </c>
      <c r="C5" s="161" t="s">
        <v>175</v>
      </c>
      <c r="D5" s="155"/>
      <c r="E5" s="155"/>
      <c r="F5" s="155"/>
      <c r="G5" s="155"/>
      <c r="H5" s="155"/>
      <c r="I5" s="155"/>
    </row>
    <row r="6" spans="1:9" ht="14.25" customHeight="1" thickBot="1">
      <c r="B6" s="164">
        <v>1</v>
      </c>
      <c r="C6" s="165" t="s">
        <v>176</v>
      </c>
      <c r="D6" s="166" t="s">
        <v>177</v>
      </c>
      <c r="E6" s="167" t="s">
        <v>174</v>
      </c>
      <c r="F6" s="168">
        <v>0</v>
      </c>
      <c r="G6" s="246">
        <v>76.7</v>
      </c>
      <c r="H6" s="247">
        <v>78.5535</v>
      </c>
      <c r="I6" s="248">
        <v>80.909000000000006</v>
      </c>
    </row>
    <row r="7" spans="1:9" ht="14.25" customHeight="1">
      <c r="B7" s="155"/>
      <c r="C7" s="155"/>
      <c r="D7" s="155"/>
      <c r="E7" s="155"/>
      <c r="F7" s="155"/>
      <c r="G7" s="155"/>
      <c r="H7" s="155"/>
      <c r="I7" s="155"/>
    </row>
    <row r="8" spans="1:9" ht="14.25" customHeight="1">
      <c r="B8" s="186" t="s">
        <v>51</v>
      </c>
      <c r="C8" s="2"/>
      <c r="D8" s="172"/>
      <c r="E8" s="172"/>
      <c r="F8" s="172"/>
      <c r="G8" s="172"/>
      <c r="H8" s="172"/>
      <c r="I8" s="172"/>
    </row>
    <row r="9" spans="1:9" ht="14.25" customHeight="1">
      <c r="B9" s="65"/>
      <c r="C9" s="184" t="s">
        <v>219</v>
      </c>
      <c r="D9" s="173"/>
      <c r="E9" s="172"/>
      <c r="F9" s="172"/>
      <c r="G9" s="172"/>
      <c r="H9" s="172"/>
      <c r="I9" s="172"/>
    </row>
    <row r="10" spans="1:9" ht="14.25" customHeight="1">
      <c r="B10" s="96"/>
      <c r="C10" s="185" t="s">
        <v>220</v>
      </c>
      <c r="D10" s="173"/>
      <c r="E10" s="172"/>
      <c r="F10" s="172"/>
      <c r="G10" s="172"/>
      <c r="H10" s="172"/>
      <c r="I10" s="172"/>
    </row>
    <row r="11" spans="1:9" ht="14.25" customHeight="1">
      <c r="B11" s="97"/>
      <c r="C11" s="184" t="s">
        <v>49</v>
      </c>
      <c r="D11" s="173"/>
      <c r="E11" s="172"/>
      <c r="F11" s="172"/>
      <c r="G11" s="172"/>
      <c r="H11" s="172"/>
      <c r="I11" s="172"/>
    </row>
    <row r="12" spans="1:9" ht="14.25" customHeight="1" thickBot="1">
      <c r="B12" s="174"/>
      <c r="C12" s="174"/>
      <c r="D12" s="174"/>
      <c r="E12" s="174"/>
      <c r="F12" s="174"/>
      <c r="G12" s="174"/>
      <c r="H12" s="174"/>
      <c r="I12" s="174"/>
    </row>
    <row r="13" spans="1:9" ht="14.25" customHeight="1" thickBot="1">
      <c r="B13" s="355" t="s">
        <v>180</v>
      </c>
      <c r="C13" s="356"/>
      <c r="D13" s="356"/>
      <c r="E13" s="356"/>
      <c r="F13" s="356"/>
      <c r="G13" s="356"/>
      <c r="H13" s="356"/>
      <c r="I13" s="357"/>
    </row>
    <row r="14" spans="1:9" ht="14.25" customHeight="1" thickBot="1">
      <c r="B14" s="175"/>
      <c r="C14" s="176"/>
      <c r="D14" s="177"/>
      <c r="E14" s="177"/>
      <c r="F14" s="177"/>
      <c r="G14" s="177"/>
      <c r="H14" s="177"/>
      <c r="I14" s="177"/>
    </row>
    <row r="15" spans="1:9" ht="30" customHeight="1" thickBot="1">
      <c r="B15" s="385" t="s">
        <v>182</v>
      </c>
      <c r="C15" s="386"/>
      <c r="D15" s="386"/>
      <c r="E15" s="386"/>
      <c r="F15" s="386"/>
      <c r="G15" s="386"/>
      <c r="H15" s="386"/>
      <c r="I15" s="387"/>
    </row>
    <row r="16" spans="1:9" ht="14.25" customHeight="1" thickBot="1">
      <c r="B16" s="169"/>
      <c r="C16" s="170"/>
      <c r="D16" s="171"/>
      <c r="E16" s="171"/>
      <c r="F16" s="171"/>
      <c r="G16" s="178"/>
      <c r="H16" s="162"/>
      <c r="I16" s="162"/>
    </row>
    <row r="17" spans="2:9" ht="14.25" customHeight="1">
      <c r="B17" s="179" t="s">
        <v>54</v>
      </c>
      <c r="C17" s="377" t="s">
        <v>178</v>
      </c>
      <c r="D17" s="378"/>
      <c r="E17" s="378"/>
      <c r="F17" s="378"/>
      <c r="G17" s="378"/>
      <c r="H17" s="378"/>
      <c r="I17" s="379"/>
    </row>
    <row r="18" spans="2:9" ht="14.25" customHeight="1">
      <c r="B18" s="180" t="s">
        <v>56</v>
      </c>
      <c r="C18" s="181" t="str">
        <f>$C$5</f>
        <v>SIM score</v>
      </c>
      <c r="D18" s="181"/>
      <c r="E18" s="181"/>
      <c r="F18" s="181"/>
      <c r="G18" s="181"/>
      <c r="H18" s="181"/>
      <c r="I18" s="182"/>
    </row>
    <row r="19" spans="2:9" ht="15" customHeight="1" thickBot="1">
      <c r="B19" s="183">
        <v>1</v>
      </c>
      <c r="C19" s="380" t="s">
        <v>225</v>
      </c>
      <c r="D19" s="381"/>
      <c r="E19" s="381"/>
      <c r="F19" s="381"/>
      <c r="G19" s="381"/>
      <c r="H19" s="381"/>
      <c r="I19" s="382"/>
    </row>
    <row r="20" spans="2:9" ht="14.25" customHeight="1"/>
  </sheetData>
  <sheetProtection autoFilter="0"/>
  <mergeCells count="5">
    <mergeCell ref="C17:I17"/>
    <mergeCell ref="C19:I19"/>
    <mergeCell ref="B3:C3"/>
    <mergeCell ref="B13:I13"/>
    <mergeCell ref="B15:I15"/>
  </mergeCells>
  <pageMargins left="0.70866141732283472" right="0.70866141732283472" top="0.74803149606299213" bottom="0.74803149606299213" header="0.31496062992125984" footer="0.31496062992125984"/>
  <pageSetup paperSize="9" orientation="landscape" r:id="rId1"/>
  <headerFooter>
    <oddHeader>&amp;LPage &amp;P of &amp;N &amp;CPR19 Business plan data tables - June 2018&amp;R&amp;G</oddHeader>
    <oddFooter>&amp;L&amp;A&amp;RPrinted: &amp;D &amp;T</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3"/>
  <sheetViews>
    <sheetView showGridLines="0" tabSelected="1" zoomScale="97" zoomScaleNormal="80" workbookViewId="0">
      <selection activeCell="I12" sqref="I12"/>
    </sheetView>
  </sheetViews>
  <sheetFormatPr defaultColWidth="0" defaultRowHeight="13.5" zeroHeight="1"/>
  <cols>
    <col min="1" max="1" width="2.6875" style="2" customWidth="1"/>
    <col min="2" max="2" width="6.6875" style="2" customWidth="1"/>
    <col min="3" max="3" width="51.125" style="2" customWidth="1"/>
    <col min="4" max="4" width="14.6875" style="2" customWidth="1"/>
    <col min="5" max="5" width="15.1875" style="2" customWidth="1"/>
    <col min="6" max="6" width="16.6875" style="2" customWidth="1"/>
    <col min="7" max="7" width="14.6875" style="2" customWidth="1"/>
    <col min="8" max="9" width="15.625" style="2" customWidth="1"/>
    <col min="10" max="10" width="5.6875" style="2" customWidth="1"/>
    <col min="11" max="16384" width="8.6875" style="2" hidden="1"/>
  </cols>
  <sheetData>
    <row r="1" spans="2:9" ht="18.75">
      <c r="B1" s="20" t="s">
        <v>122</v>
      </c>
      <c r="C1" s="20"/>
      <c r="D1" s="20"/>
      <c r="E1" s="20"/>
      <c r="F1" s="20"/>
      <c r="G1" s="20"/>
      <c r="H1" s="93"/>
      <c r="I1" s="93" t="str">
        <f>Cover!$G$13</f>
        <v>Affinity Water</v>
      </c>
    </row>
    <row r="2" spans="2:9" ht="13.9" thickBot="1"/>
    <row r="3" spans="2:9" ht="15" thickBot="1">
      <c r="B3" s="116" t="s">
        <v>42</v>
      </c>
      <c r="C3" s="148" t="s">
        <v>43</v>
      </c>
      <c r="D3" s="122" t="s">
        <v>76</v>
      </c>
      <c r="E3" s="114" t="s">
        <v>77</v>
      </c>
      <c r="F3" s="114" t="s">
        <v>78</v>
      </c>
      <c r="G3" s="114" t="s">
        <v>79</v>
      </c>
      <c r="H3" s="286" t="s">
        <v>80</v>
      </c>
      <c r="I3" s="115" t="s">
        <v>81</v>
      </c>
    </row>
    <row r="4" spans="2:9" ht="40.9" thickBot="1">
      <c r="B4" s="94" t="s">
        <v>54</v>
      </c>
      <c r="C4" s="149" t="s">
        <v>164</v>
      </c>
      <c r="D4" s="242" t="s">
        <v>24</v>
      </c>
      <c r="E4" s="108" t="s">
        <v>259</v>
      </c>
      <c r="F4" s="108" t="s">
        <v>260</v>
      </c>
      <c r="G4" s="108" t="s">
        <v>34</v>
      </c>
      <c r="H4" s="287" t="s">
        <v>35</v>
      </c>
      <c r="I4" s="109" t="s">
        <v>257</v>
      </c>
    </row>
    <row r="5" spans="2:9" ht="13.9" thickBot="1">
      <c r="B5" s="15"/>
      <c r="C5" s="9"/>
      <c r="D5" s="9"/>
      <c r="E5" s="8"/>
      <c r="F5" s="8"/>
      <c r="G5" s="8"/>
      <c r="H5" s="8"/>
      <c r="I5" s="8"/>
    </row>
    <row r="6" spans="2:9" ht="13.9" thickBot="1">
      <c r="B6" s="34" t="s">
        <v>42</v>
      </c>
      <c r="C6" s="244" t="s">
        <v>123</v>
      </c>
      <c r="D6" s="118"/>
      <c r="E6" s="75"/>
      <c r="F6" s="75"/>
      <c r="G6" s="75"/>
      <c r="H6" s="75"/>
      <c r="I6" s="75"/>
    </row>
    <row r="7" spans="2:9" ht="30" customHeight="1">
      <c r="B7" s="243">
        <v>1</v>
      </c>
      <c r="C7" s="313" t="s">
        <v>304</v>
      </c>
      <c r="D7" s="249" t="s">
        <v>297</v>
      </c>
      <c r="E7" s="250">
        <v>3.2</v>
      </c>
      <c r="F7" s="250">
        <v>0</v>
      </c>
      <c r="G7" s="250" t="s">
        <v>292</v>
      </c>
      <c r="H7" s="288" t="s">
        <v>293</v>
      </c>
      <c r="I7" s="291"/>
    </row>
    <row r="8" spans="2:9" ht="30" customHeight="1">
      <c r="B8" s="119">
        <f>B7+1</f>
        <v>2</v>
      </c>
      <c r="C8" s="314" t="s">
        <v>305</v>
      </c>
      <c r="D8" s="251" t="s">
        <v>298</v>
      </c>
      <c r="E8" s="312">
        <v>4.1666666666666666E-3</v>
      </c>
      <c r="F8" s="312">
        <v>2.0833333333333333E-3</v>
      </c>
      <c r="G8" s="252" t="s">
        <v>294</v>
      </c>
      <c r="H8" s="289" t="s">
        <v>293</v>
      </c>
      <c r="I8" s="291"/>
    </row>
    <row r="9" spans="2:9" ht="25.5">
      <c r="B9" s="119">
        <f t="shared" ref="B9:B18" si="0">B8+1</f>
        <v>3</v>
      </c>
      <c r="C9" s="314" t="s">
        <v>306</v>
      </c>
      <c r="D9" s="251" t="s">
        <v>299</v>
      </c>
      <c r="E9" s="252">
        <v>185.8</v>
      </c>
      <c r="F9" s="252">
        <v>185.8</v>
      </c>
      <c r="G9" s="252" t="s">
        <v>292</v>
      </c>
      <c r="H9" s="289" t="s">
        <v>293</v>
      </c>
      <c r="I9" s="291"/>
    </row>
    <row r="10" spans="2:9" ht="30" customHeight="1" thickBot="1">
      <c r="B10" s="119">
        <f t="shared" si="0"/>
        <v>4</v>
      </c>
      <c r="C10" s="314" t="s">
        <v>307</v>
      </c>
      <c r="D10" s="251" t="s">
        <v>300</v>
      </c>
      <c r="E10" s="252">
        <v>3.5</v>
      </c>
      <c r="F10" s="252">
        <v>3.5</v>
      </c>
      <c r="G10" s="252" t="s">
        <v>292</v>
      </c>
      <c r="H10" s="289" t="s">
        <v>293</v>
      </c>
      <c r="I10" s="292"/>
    </row>
    <row r="11" spans="2:9" ht="43.5" customHeight="1">
      <c r="B11" s="119">
        <f t="shared" si="0"/>
        <v>5</v>
      </c>
      <c r="C11" s="314" t="s">
        <v>316</v>
      </c>
      <c r="D11" s="251" t="s">
        <v>301</v>
      </c>
      <c r="E11" s="252">
        <v>167.4</v>
      </c>
      <c r="F11" s="252">
        <v>142.73699999999999</v>
      </c>
      <c r="G11" s="252" t="s">
        <v>294</v>
      </c>
      <c r="H11" s="289" t="s">
        <v>293</v>
      </c>
      <c r="I11" s="293">
        <f>IF(ISERROR((F11-E11)/E11),"-",(F11-E11)/E11)</f>
        <v>-0.14732974910394273</v>
      </c>
    </row>
    <row r="12" spans="2:9" ht="45" customHeight="1" thickBot="1">
      <c r="B12" s="119">
        <f t="shared" si="0"/>
        <v>6</v>
      </c>
      <c r="C12" s="314" t="s">
        <v>308</v>
      </c>
      <c r="D12" s="251" t="s">
        <v>302</v>
      </c>
      <c r="E12" s="252">
        <v>149.80000000000001</v>
      </c>
      <c r="F12" s="252">
        <v>133</v>
      </c>
      <c r="G12" s="252" t="s">
        <v>294</v>
      </c>
      <c r="H12" s="289" t="s">
        <v>293</v>
      </c>
      <c r="I12" s="294">
        <f>IF(ISERROR((F12-E12)/E12),"-",(F12-E12)/E12)</f>
        <v>-0.11214953271028044</v>
      </c>
    </row>
    <row r="13" spans="2:9" ht="45" customHeight="1">
      <c r="B13" s="119">
        <f t="shared" si="0"/>
        <v>7</v>
      </c>
      <c r="C13" s="314" t="s">
        <v>309</v>
      </c>
      <c r="D13" s="251" t="s">
        <v>303</v>
      </c>
      <c r="E13" s="252">
        <v>46</v>
      </c>
      <c r="F13" s="252">
        <v>41.1</v>
      </c>
      <c r="G13" s="252" t="s">
        <v>296</v>
      </c>
      <c r="H13" s="289" t="s">
        <v>295</v>
      </c>
      <c r="I13" s="290"/>
    </row>
    <row r="14" spans="2:9" ht="45" customHeight="1">
      <c r="B14" s="119">
        <f t="shared" si="0"/>
        <v>8</v>
      </c>
      <c r="C14" s="314" t="s">
        <v>310</v>
      </c>
      <c r="D14" s="251" t="s">
        <v>295</v>
      </c>
      <c r="E14" s="252" t="s">
        <v>295</v>
      </c>
      <c r="F14" s="252" t="s">
        <v>295</v>
      </c>
      <c r="G14" s="252" t="s">
        <v>295</v>
      </c>
      <c r="H14" s="289" t="s">
        <v>295</v>
      </c>
      <c r="I14" s="291"/>
    </row>
    <row r="15" spans="2:9" ht="30" customHeight="1">
      <c r="B15" s="119">
        <f t="shared" si="0"/>
        <v>9</v>
      </c>
      <c r="C15" s="314" t="s">
        <v>311</v>
      </c>
      <c r="D15" s="304" t="s">
        <v>295</v>
      </c>
      <c r="E15" s="305" t="s">
        <v>295</v>
      </c>
      <c r="F15" s="305" t="s">
        <v>295</v>
      </c>
      <c r="G15" s="305" t="s">
        <v>295</v>
      </c>
      <c r="H15" s="306" t="s">
        <v>295</v>
      </c>
      <c r="I15" s="291"/>
    </row>
    <row r="16" spans="2:9" ht="30" customHeight="1">
      <c r="B16" s="119">
        <f t="shared" si="0"/>
        <v>10</v>
      </c>
      <c r="C16" s="314" t="s">
        <v>312</v>
      </c>
      <c r="D16" s="304" t="s">
        <v>295</v>
      </c>
      <c r="E16" s="305" t="s">
        <v>295</v>
      </c>
      <c r="F16" s="305" t="s">
        <v>295</v>
      </c>
      <c r="G16" s="305" t="s">
        <v>295</v>
      </c>
      <c r="H16" s="306" t="s">
        <v>295</v>
      </c>
      <c r="I16" s="291"/>
    </row>
    <row r="17" spans="2:9" ht="45" customHeight="1">
      <c r="B17" s="120">
        <f t="shared" si="0"/>
        <v>11</v>
      </c>
      <c r="C17" s="314" t="s">
        <v>313</v>
      </c>
      <c r="D17" s="251" t="s">
        <v>295</v>
      </c>
      <c r="E17" s="252" t="s">
        <v>295</v>
      </c>
      <c r="F17" s="252" t="s">
        <v>295</v>
      </c>
      <c r="G17" s="252" t="s">
        <v>295</v>
      </c>
      <c r="H17" s="289" t="s">
        <v>295</v>
      </c>
      <c r="I17" s="291"/>
    </row>
    <row r="18" spans="2:9" ht="30" customHeight="1" thickBot="1">
      <c r="B18" s="121">
        <f t="shared" si="0"/>
        <v>12</v>
      </c>
      <c r="C18" s="315" t="s">
        <v>314</v>
      </c>
      <c r="D18" s="307" t="s">
        <v>295</v>
      </c>
      <c r="E18" s="308" t="s">
        <v>295</v>
      </c>
      <c r="F18" s="308" t="s">
        <v>295</v>
      </c>
      <c r="G18" s="308" t="s">
        <v>295</v>
      </c>
      <c r="H18" s="309" t="s">
        <v>295</v>
      </c>
      <c r="I18" s="291"/>
    </row>
    <row r="19" spans="2:9"/>
    <row r="20" spans="2:9" ht="14.65">
      <c r="B20" s="98" t="s">
        <v>51</v>
      </c>
    </row>
    <row r="21" spans="2:9">
      <c r="B21" s="65"/>
      <c r="C21" s="112" t="s">
        <v>219</v>
      </c>
    </row>
    <row r="22" spans="2:9">
      <c r="B22" s="96"/>
      <c r="C22" s="13" t="s">
        <v>220</v>
      </c>
    </row>
    <row r="23" spans="2:9">
      <c r="B23" s="97"/>
      <c r="C23" s="112" t="s">
        <v>49</v>
      </c>
      <c r="I23" s="295"/>
    </row>
    <row r="24" spans="2:9" ht="13.9" thickBot="1">
      <c r="I24" s="295"/>
    </row>
    <row r="25" spans="2:9" ht="17" customHeight="1" thickBot="1">
      <c r="B25" s="24" t="s">
        <v>87</v>
      </c>
      <c r="C25" s="25"/>
      <c r="D25" s="25"/>
      <c r="E25" s="25"/>
      <c r="F25" s="25"/>
      <c r="G25" s="25"/>
      <c r="H25" s="74"/>
      <c r="I25" s="175"/>
    </row>
    <row r="26" spans="2:9" ht="13.9" thickBot="1">
      <c r="I26" s="295"/>
    </row>
    <row r="27" spans="2:9" ht="26" customHeight="1" thickBot="1">
      <c r="B27" s="368" t="s">
        <v>170</v>
      </c>
      <c r="C27" s="369"/>
      <c r="D27" s="369"/>
      <c r="E27" s="369"/>
      <c r="F27" s="369"/>
      <c r="G27" s="369"/>
      <c r="H27" s="370"/>
      <c r="I27" s="296"/>
    </row>
    <row r="28" spans="2:9" ht="13.9" thickBot="1">
      <c r="I28" s="295"/>
    </row>
    <row r="29" spans="2:9">
      <c r="B29" s="191" t="s">
        <v>75</v>
      </c>
      <c r="C29" s="388" t="s">
        <v>57</v>
      </c>
      <c r="D29" s="388"/>
      <c r="E29" s="388"/>
      <c r="F29" s="388"/>
      <c r="G29" s="388"/>
      <c r="H29" s="389"/>
      <c r="I29" s="297"/>
    </row>
    <row r="30" spans="2:9">
      <c r="B30" s="58" t="s">
        <v>56</v>
      </c>
      <c r="C30" s="59" t="str">
        <f>$C$6</f>
        <v>PR19 Common performance commitments summary</v>
      </c>
      <c r="D30" s="59"/>
      <c r="E30" s="59"/>
      <c r="F30" s="59"/>
      <c r="G30" s="59"/>
      <c r="H30" s="82"/>
      <c r="I30" s="285"/>
    </row>
    <row r="31" spans="2:9">
      <c r="B31" s="136" t="s">
        <v>43</v>
      </c>
      <c r="C31" s="151" t="s">
        <v>165</v>
      </c>
      <c r="D31" s="134"/>
      <c r="E31" s="134"/>
      <c r="F31" s="134"/>
      <c r="G31" s="134"/>
      <c r="H31" s="135"/>
      <c r="I31" s="285"/>
    </row>
    <row r="32" spans="2:9">
      <c r="B32" s="55" t="s">
        <v>76</v>
      </c>
      <c r="C32" s="336" t="s">
        <v>85</v>
      </c>
      <c r="D32" s="337" t="s">
        <v>55</v>
      </c>
      <c r="E32" s="337" t="s">
        <v>55</v>
      </c>
      <c r="F32" s="337" t="s">
        <v>55</v>
      </c>
      <c r="G32" s="337" t="s">
        <v>55</v>
      </c>
      <c r="H32" s="338" t="s">
        <v>55</v>
      </c>
      <c r="I32" s="298"/>
    </row>
    <row r="33" spans="2:9">
      <c r="B33" s="123" t="s">
        <v>77</v>
      </c>
      <c r="C33" s="390" t="s">
        <v>166</v>
      </c>
      <c r="D33" s="390"/>
      <c r="E33" s="390"/>
      <c r="F33" s="390"/>
      <c r="G33" s="390"/>
      <c r="H33" s="391"/>
      <c r="I33" s="299"/>
    </row>
    <row r="34" spans="2:9">
      <c r="B34" s="123" t="s">
        <v>78</v>
      </c>
      <c r="C34" s="390" t="s">
        <v>167</v>
      </c>
      <c r="D34" s="390"/>
      <c r="E34" s="390"/>
      <c r="F34" s="390"/>
      <c r="G34" s="390"/>
      <c r="H34" s="391"/>
      <c r="I34" s="299"/>
    </row>
    <row r="35" spans="2:9">
      <c r="B35" s="123" t="s">
        <v>79</v>
      </c>
      <c r="C35" s="390" t="s">
        <v>168</v>
      </c>
      <c r="D35" s="390"/>
      <c r="E35" s="390"/>
      <c r="F35" s="390"/>
      <c r="G35" s="390"/>
      <c r="H35" s="391"/>
      <c r="I35" s="299"/>
    </row>
    <row r="36" spans="2:9">
      <c r="B36" s="123" t="s">
        <v>80</v>
      </c>
      <c r="C36" s="393" t="s">
        <v>169</v>
      </c>
      <c r="D36" s="390"/>
      <c r="E36" s="390"/>
      <c r="F36" s="390"/>
      <c r="G36" s="390"/>
      <c r="H36" s="391"/>
      <c r="I36" s="299"/>
    </row>
    <row r="37" spans="2:9" ht="13.9" thickBot="1">
      <c r="B37" s="300" t="s">
        <v>81</v>
      </c>
      <c r="C37" s="394" t="s">
        <v>258</v>
      </c>
      <c r="D37" s="395"/>
      <c r="E37" s="395"/>
      <c r="F37" s="395"/>
      <c r="G37" s="395"/>
      <c r="H37" s="396"/>
      <c r="I37" s="299"/>
    </row>
    <row r="38" spans="2:9">
      <c r="B38" s="61"/>
      <c r="C38" s="392"/>
      <c r="D38" s="392"/>
      <c r="E38" s="392"/>
      <c r="F38" s="392"/>
      <c r="G38" s="392"/>
      <c r="H38" s="392"/>
      <c r="I38" s="216"/>
    </row>
    <row r="39" spans="2:9" hidden="1">
      <c r="B39" s="61"/>
      <c r="C39" s="392"/>
      <c r="D39" s="392"/>
      <c r="E39" s="392"/>
      <c r="F39" s="392"/>
      <c r="G39" s="392"/>
      <c r="H39" s="392"/>
      <c r="I39" s="216"/>
    </row>
    <row r="40" spans="2:9" hidden="1">
      <c r="B40" s="61"/>
      <c r="C40" s="392"/>
      <c r="D40" s="392"/>
      <c r="E40" s="392"/>
      <c r="F40" s="392"/>
      <c r="G40" s="392"/>
      <c r="H40" s="392"/>
      <c r="I40" s="216"/>
    </row>
    <row r="41" spans="2:9" hidden="1">
      <c r="B41" s="61"/>
      <c r="C41" s="392"/>
      <c r="D41" s="392"/>
      <c r="E41" s="392"/>
      <c r="F41" s="392"/>
      <c r="G41" s="392"/>
      <c r="H41" s="392"/>
      <c r="I41" s="216"/>
    </row>
    <row r="42" spans="2:9" hidden="1"/>
    <row r="43" spans="2:9" hidden="1"/>
  </sheetData>
  <mergeCells count="12">
    <mergeCell ref="B27:H27"/>
    <mergeCell ref="C29:H29"/>
    <mergeCell ref="C32:H32"/>
    <mergeCell ref="C33:H33"/>
    <mergeCell ref="C41:H41"/>
    <mergeCell ref="C34:H34"/>
    <mergeCell ref="C35:H35"/>
    <mergeCell ref="C36:H36"/>
    <mergeCell ref="C38:H38"/>
    <mergeCell ref="C39:H39"/>
    <mergeCell ref="C40:H40"/>
    <mergeCell ref="C37:H37"/>
  </mergeCells>
  <pageMargins left="0.70866141732283472" right="0.70866141732283472" top="0.74803149606299213" bottom="0.74803149606299213" header="0.31496062992125984" footer="0.31496062992125984"/>
  <pageSetup paperSize="8" scale="93"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5"/>
  <sheetViews>
    <sheetView showGridLines="0" zoomScaleNormal="80" workbookViewId="0">
      <selection activeCell="I8" sqref="I8"/>
    </sheetView>
  </sheetViews>
  <sheetFormatPr defaultColWidth="0" defaultRowHeight="13.5" zeroHeight="1"/>
  <cols>
    <col min="1" max="1" width="2.6875" style="2" customWidth="1"/>
    <col min="2" max="2" width="6.6875" style="2" customWidth="1"/>
    <col min="3" max="3" width="25.875" style="2" bestFit="1" customWidth="1"/>
    <col min="4" max="4" width="39" style="2" bestFit="1" customWidth="1"/>
    <col min="5" max="5" width="6.6875" style="2" customWidth="1"/>
    <col min="6" max="6" width="5.6875" style="2" customWidth="1"/>
    <col min="7" max="7" width="20" style="2" customWidth="1"/>
    <col min="8" max="9" width="13.6875" style="2" customWidth="1"/>
    <col min="10" max="10" width="5.6875" style="2" customWidth="1"/>
    <col min="11" max="16384" width="8.6875" style="2" hidden="1"/>
  </cols>
  <sheetData>
    <row r="1" spans="2:10" ht="18.75">
      <c r="B1" s="20" t="s">
        <v>124</v>
      </c>
      <c r="C1" s="20"/>
      <c r="D1" s="20"/>
      <c r="E1" s="20"/>
      <c r="F1" s="20"/>
      <c r="G1" s="20"/>
      <c r="H1" s="20"/>
      <c r="I1" s="93" t="str">
        <f>Cover!$G$13</f>
        <v>Affinity Water</v>
      </c>
    </row>
    <row r="2" spans="2:10" ht="13.9" thickBot="1"/>
    <row r="3" spans="2:10" ht="54.4" thickBot="1">
      <c r="B3" s="353" t="s">
        <v>38</v>
      </c>
      <c r="C3" s="354"/>
      <c r="D3" s="21" t="s">
        <v>90</v>
      </c>
      <c r="E3" s="22" t="s">
        <v>40</v>
      </c>
      <c r="F3" s="211" t="s">
        <v>41</v>
      </c>
      <c r="G3" s="23" t="s">
        <v>50</v>
      </c>
      <c r="H3" s="17" t="s">
        <v>187</v>
      </c>
      <c r="I3" s="73" t="s">
        <v>62</v>
      </c>
      <c r="J3" s="9"/>
    </row>
    <row r="4" spans="2:10" ht="13.9" thickBot="1"/>
    <row r="5" spans="2:10" ht="13.9" thickBot="1">
      <c r="B5" s="37" t="s">
        <v>42</v>
      </c>
      <c r="C5" s="6" t="s">
        <v>125</v>
      </c>
    </row>
    <row r="6" spans="2:10" ht="14.45" customHeight="1">
      <c r="B6" s="90">
        <v>1</v>
      </c>
      <c r="C6" s="124" t="s">
        <v>71</v>
      </c>
      <c r="D6" s="41" t="s">
        <v>185</v>
      </c>
      <c r="E6" s="41" t="s">
        <v>36</v>
      </c>
      <c r="F6" s="106">
        <v>3</v>
      </c>
      <c r="G6" s="214" t="s">
        <v>37</v>
      </c>
      <c r="H6" s="403">
        <v>1063.0999999999999</v>
      </c>
      <c r="I6" s="319">
        <v>1104.4670000000001</v>
      </c>
      <c r="J6" s="19"/>
    </row>
    <row r="7" spans="2:10" ht="14.45" customHeight="1">
      <c r="B7" s="91">
        <v>2</v>
      </c>
      <c r="C7" s="125" t="s">
        <v>63</v>
      </c>
      <c r="D7" s="43" t="s">
        <v>186</v>
      </c>
      <c r="E7" s="43" t="s">
        <v>36</v>
      </c>
      <c r="F7" s="212">
        <v>3</v>
      </c>
      <c r="G7" s="100" t="s">
        <v>37</v>
      </c>
      <c r="H7" s="404"/>
      <c r="I7" s="320">
        <v>261.815</v>
      </c>
      <c r="J7" s="19"/>
    </row>
    <row r="8" spans="2:10" ht="14.45" customHeight="1">
      <c r="B8" s="91">
        <v>3</v>
      </c>
      <c r="C8" s="125" t="s">
        <v>64</v>
      </c>
      <c r="D8" s="43" t="s">
        <v>126</v>
      </c>
      <c r="E8" s="43" t="s">
        <v>36</v>
      </c>
      <c r="F8" s="212">
        <v>3</v>
      </c>
      <c r="G8" s="215" t="s">
        <v>37</v>
      </c>
      <c r="H8" s="405">
        <v>0</v>
      </c>
      <c r="I8" s="222">
        <v>0</v>
      </c>
    </row>
    <row r="9" spans="2:10" ht="14.45" customHeight="1">
      <c r="B9" s="91">
        <v>4</v>
      </c>
      <c r="C9" s="125" t="s">
        <v>72</v>
      </c>
      <c r="D9" s="43" t="s">
        <v>127</v>
      </c>
      <c r="E9" s="43" t="s">
        <v>36</v>
      </c>
      <c r="F9" s="212">
        <v>3</v>
      </c>
      <c r="G9" s="100" t="s">
        <v>37</v>
      </c>
      <c r="H9" s="404"/>
      <c r="I9" s="222">
        <v>0</v>
      </c>
    </row>
    <row r="10" spans="2:10" ht="14.45" customHeight="1" thickBot="1">
      <c r="B10" s="92">
        <v>5</v>
      </c>
      <c r="C10" s="126" t="s">
        <v>73</v>
      </c>
      <c r="D10" s="44" t="s">
        <v>128</v>
      </c>
      <c r="E10" s="44" t="s">
        <v>36</v>
      </c>
      <c r="F10" s="213">
        <v>3</v>
      </c>
      <c r="G10" s="101" t="s">
        <v>240</v>
      </c>
      <c r="H10" s="223">
        <v>131.5</v>
      </c>
      <c r="I10" s="152">
        <v>153.857</v>
      </c>
    </row>
    <row r="11" spans="2:10">
      <c r="C11" s="19"/>
      <c r="D11" s="19"/>
    </row>
    <row r="12" spans="2:10" ht="14.65">
      <c r="B12" s="98" t="s">
        <v>51</v>
      </c>
      <c r="D12" s="19"/>
    </row>
    <row r="13" spans="2:10" ht="14.45" customHeight="1">
      <c r="B13" s="65"/>
      <c r="C13" s="112" t="s">
        <v>219</v>
      </c>
      <c r="D13" s="19"/>
    </row>
    <row r="14" spans="2:10" ht="14.45" customHeight="1">
      <c r="B14" s="96"/>
      <c r="C14" s="13" t="s">
        <v>220</v>
      </c>
      <c r="D14" s="19"/>
    </row>
    <row r="15" spans="2:10" ht="14.45" customHeight="1">
      <c r="B15" s="97"/>
      <c r="C15" s="112" t="s">
        <v>49</v>
      </c>
      <c r="D15" s="19"/>
    </row>
    <row r="16" spans="2:10" ht="13.9" thickBot="1"/>
    <row r="17" spans="2:10" ht="15" thickBot="1">
      <c r="B17" s="24" t="s">
        <v>65</v>
      </c>
      <c r="C17" s="25"/>
      <c r="D17" s="25"/>
      <c r="E17" s="25"/>
      <c r="F17" s="25"/>
      <c r="G17" s="25"/>
      <c r="H17" s="25"/>
      <c r="I17" s="74"/>
    </row>
    <row r="18" spans="2:10" ht="13.9" thickBot="1"/>
    <row r="19" spans="2:10" ht="30" customHeight="1" thickBot="1">
      <c r="B19" s="400" t="s">
        <v>188</v>
      </c>
      <c r="C19" s="401"/>
      <c r="D19" s="401"/>
      <c r="E19" s="401"/>
      <c r="F19" s="401"/>
      <c r="G19" s="401"/>
      <c r="H19" s="401"/>
      <c r="I19" s="402"/>
      <c r="J19" s="19"/>
    </row>
    <row r="20" spans="2:10" ht="13.9" thickBot="1"/>
    <row r="21" spans="2:10">
      <c r="B21" s="52" t="s">
        <v>54</v>
      </c>
      <c r="C21" s="53" t="s">
        <v>57</v>
      </c>
      <c r="D21" s="54"/>
      <c r="E21" s="54"/>
      <c r="F21" s="54"/>
      <c r="G21" s="54"/>
      <c r="H21" s="54"/>
      <c r="I21" s="102"/>
      <c r="J21" s="57"/>
    </row>
    <row r="22" spans="2:10">
      <c r="B22" s="150" t="s">
        <v>56</v>
      </c>
      <c r="C22" s="59" t="str">
        <f>$C$5</f>
        <v>Total expenditure summary</v>
      </c>
      <c r="D22" s="59"/>
      <c r="E22" s="59"/>
      <c r="F22" s="59"/>
      <c r="G22" s="59"/>
      <c r="H22" s="59"/>
      <c r="I22" s="82"/>
      <c r="J22" s="57"/>
    </row>
    <row r="23" spans="2:10" ht="30" customHeight="1">
      <c r="B23" s="397" t="s">
        <v>66</v>
      </c>
      <c r="C23" s="336" t="s">
        <v>67</v>
      </c>
      <c r="D23" s="337" t="s">
        <v>55</v>
      </c>
      <c r="E23" s="337" t="s">
        <v>55</v>
      </c>
      <c r="F23" s="337" t="s">
        <v>55</v>
      </c>
      <c r="G23" s="337"/>
      <c r="H23" s="337" t="s">
        <v>55</v>
      </c>
      <c r="I23" s="338" t="s">
        <v>55</v>
      </c>
      <c r="J23" s="60"/>
    </row>
    <row r="24" spans="2:10" ht="15" customHeight="1">
      <c r="B24" s="397"/>
      <c r="C24" s="398" t="s">
        <v>183</v>
      </c>
      <c r="D24" s="398"/>
      <c r="E24" s="398"/>
      <c r="F24" s="398"/>
      <c r="G24" s="398"/>
      <c r="H24" s="398"/>
      <c r="I24" s="399"/>
      <c r="J24" s="60"/>
    </row>
    <row r="25" spans="2:10" ht="30" customHeight="1">
      <c r="B25" s="406" t="s">
        <v>68</v>
      </c>
      <c r="C25" s="407" t="s">
        <v>67</v>
      </c>
      <c r="D25" s="337"/>
      <c r="E25" s="337"/>
      <c r="F25" s="337"/>
      <c r="G25" s="337"/>
      <c r="H25" s="337"/>
      <c r="I25" s="338"/>
      <c r="J25" s="60"/>
    </row>
    <row r="26" spans="2:10" ht="15" customHeight="1">
      <c r="B26" s="406"/>
      <c r="C26" s="407" t="s">
        <v>184</v>
      </c>
      <c r="D26" s="337"/>
      <c r="E26" s="337"/>
      <c r="F26" s="337"/>
      <c r="G26" s="337"/>
      <c r="H26" s="337"/>
      <c r="I26" s="338"/>
      <c r="J26" s="60"/>
    </row>
    <row r="27" spans="2:10" ht="30" customHeight="1">
      <c r="B27" s="397" t="s">
        <v>69</v>
      </c>
      <c r="C27" s="412" t="s">
        <v>189</v>
      </c>
      <c r="D27" s="413"/>
      <c r="E27" s="413"/>
      <c r="F27" s="413"/>
      <c r="G27" s="413"/>
      <c r="H27" s="413"/>
      <c r="I27" s="414"/>
      <c r="J27" s="60"/>
    </row>
    <row r="28" spans="2:10" ht="15" customHeight="1">
      <c r="B28" s="397"/>
      <c r="C28" s="407" t="s">
        <v>171</v>
      </c>
      <c r="D28" s="337"/>
      <c r="E28" s="337"/>
      <c r="F28" s="337"/>
      <c r="G28" s="337"/>
      <c r="H28" s="337"/>
      <c r="I28" s="338"/>
      <c r="J28" s="60"/>
    </row>
    <row r="29" spans="2:10" ht="30" customHeight="1">
      <c r="B29" s="406" t="s">
        <v>70</v>
      </c>
      <c r="C29" s="407" t="s">
        <v>189</v>
      </c>
      <c r="D29" s="337"/>
      <c r="E29" s="337"/>
      <c r="F29" s="337"/>
      <c r="G29" s="337"/>
      <c r="H29" s="337"/>
      <c r="I29" s="338"/>
      <c r="J29" s="60"/>
    </row>
    <row r="30" spans="2:10" ht="15" customHeight="1">
      <c r="B30" s="406"/>
      <c r="C30" s="407" t="s">
        <v>172</v>
      </c>
      <c r="D30" s="337"/>
      <c r="E30" s="337"/>
      <c r="F30" s="337"/>
      <c r="G30" s="337"/>
      <c r="H30" s="337"/>
      <c r="I30" s="338"/>
      <c r="J30" s="60"/>
    </row>
    <row r="31" spans="2:10" ht="15" customHeight="1">
      <c r="B31" s="406">
        <v>5</v>
      </c>
      <c r="C31" s="407" t="s">
        <v>241</v>
      </c>
      <c r="D31" s="337"/>
      <c r="E31" s="337"/>
      <c r="F31" s="337"/>
      <c r="G31" s="337"/>
      <c r="H31" s="337"/>
      <c r="I31" s="338"/>
    </row>
    <row r="32" spans="2:10" ht="15" customHeight="1" thickBot="1">
      <c r="B32" s="411"/>
      <c r="C32" s="408" t="s">
        <v>242</v>
      </c>
      <c r="D32" s="409"/>
      <c r="E32" s="409"/>
      <c r="F32" s="409"/>
      <c r="G32" s="409"/>
      <c r="H32" s="409"/>
      <c r="I32" s="410"/>
      <c r="J32" s="127"/>
    </row>
    <row r="33" spans="10:10">
      <c r="J33" s="19"/>
    </row>
    <row r="34" spans="10:10"/>
    <row r="35" spans="10:10"/>
  </sheetData>
  <mergeCells count="19">
    <mergeCell ref="B25:B26"/>
    <mergeCell ref="C28:I28"/>
    <mergeCell ref="C29:I29"/>
    <mergeCell ref="C32:I32"/>
    <mergeCell ref="C30:I30"/>
    <mergeCell ref="B27:B28"/>
    <mergeCell ref="B29:B30"/>
    <mergeCell ref="B31:B32"/>
    <mergeCell ref="C25:I25"/>
    <mergeCell ref="C31:I31"/>
    <mergeCell ref="C26:I26"/>
    <mergeCell ref="C27:I27"/>
    <mergeCell ref="B3:C3"/>
    <mergeCell ref="C23:I23"/>
    <mergeCell ref="B23:B24"/>
    <mergeCell ref="C24:I24"/>
    <mergeCell ref="B19:I19"/>
    <mergeCell ref="H6:H7"/>
    <mergeCell ref="H8:H9"/>
  </mergeCells>
  <pageMargins left="0.70866141732283472" right="0.70866141732283472" top="0.74803149606299213" bottom="0.74803149606299213" header="0.31496062992125984" footer="0.31496062992125984"/>
  <pageSetup paperSize="9" scale="85" orientation="landscape" r:id="rId1"/>
  <ignoredErrors>
    <ignoredError sqref="B23:B32" numberStoredAsText="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7"/>
  <sheetViews>
    <sheetView showGridLines="0" zoomScale="80" zoomScaleNormal="80" workbookViewId="0">
      <selection activeCell="H19" sqref="H19"/>
    </sheetView>
  </sheetViews>
  <sheetFormatPr defaultColWidth="0" defaultRowHeight="13.5" zeroHeight="1"/>
  <cols>
    <col min="1" max="1" width="2.6875" style="2" customWidth="1"/>
    <col min="2" max="2" width="5.6875" style="2" customWidth="1"/>
    <col min="3" max="3" width="75.6875" style="2" customWidth="1"/>
    <col min="4" max="4" width="8.6875" style="2" customWidth="1"/>
    <col min="5" max="5" width="6.6875" style="2" customWidth="1"/>
    <col min="6" max="6" width="5.6875" style="2" customWidth="1"/>
    <col min="7" max="7" width="18.1875" style="2" customWidth="1"/>
    <col min="8" max="8" width="5.6875" style="2" customWidth="1"/>
    <col min="9" max="11" width="0" style="2" hidden="1" customWidth="1"/>
    <col min="12" max="16384" width="8.6875" style="2" hidden="1"/>
  </cols>
  <sheetData>
    <row r="1" spans="2:7" ht="18.75">
      <c r="B1" s="20" t="s">
        <v>129</v>
      </c>
      <c r="C1" s="20"/>
      <c r="D1" s="20"/>
      <c r="E1" s="20"/>
      <c r="F1" s="20"/>
      <c r="G1" s="93" t="str">
        <f>Cover!$G$13</f>
        <v>Affinity Water</v>
      </c>
    </row>
    <row r="2" spans="2:7" ht="13.9" thickBot="1"/>
    <row r="3" spans="2:7" ht="27.4" thickBot="1">
      <c r="B3" s="415" t="s">
        <v>38</v>
      </c>
      <c r="C3" s="416"/>
      <c r="D3" s="21" t="s">
        <v>39</v>
      </c>
      <c r="E3" s="22" t="s">
        <v>40</v>
      </c>
      <c r="F3" s="23" t="s">
        <v>41</v>
      </c>
      <c r="G3" s="245" t="s">
        <v>131</v>
      </c>
    </row>
    <row r="4" spans="2:7" ht="13.9" thickBot="1"/>
    <row r="5" spans="2:7" ht="30" customHeight="1" thickBot="1">
      <c r="B5" s="350" t="s">
        <v>50</v>
      </c>
      <c r="C5" s="351"/>
      <c r="D5" s="351"/>
      <c r="E5" s="351"/>
      <c r="F5" s="352"/>
      <c r="G5" s="132" t="s">
        <v>37</v>
      </c>
    </row>
    <row r="6" spans="2:7" ht="13.9" thickBot="1"/>
    <row r="7" spans="2:7" ht="13.9" thickBot="1">
      <c r="B7" s="37" t="s">
        <v>42</v>
      </c>
      <c r="C7" s="6" t="s">
        <v>222</v>
      </c>
      <c r="D7" s="19"/>
      <c r="E7" s="12"/>
      <c r="F7" s="19"/>
    </row>
    <row r="8" spans="2:7">
      <c r="B8" s="90">
        <f>1</f>
        <v>1</v>
      </c>
      <c r="C8" s="129" t="s">
        <v>209</v>
      </c>
      <c r="D8" s="41" t="s">
        <v>130</v>
      </c>
      <c r="E8" s="41" t="s">
        <v>36</v>
      </c>
      <c r="F8" s="99">
        <v>3</v>
      </c>
      <c r="G8" s="253"/>
    </row>
    <row r="9" spans="2:7">
      <c r="B9" s="91">
        <f>B8+1</f>
        <v>2</v>
      </c>
      <c r="C9" s="130" t="s">
        <v>210</v>
      </c>
      <c r="D9" s="128" t="s">
        <v>132</v>
      </c>
      <c r="E9" s="43" t="s">
        <v>36</v>
      </c>
      <c r="F9" s="100">
        <v>3</v>
      </c>
      <c r="G9" s="254"/>
    </row>
    <row r="10" spans="2:7">
      <c r="B10" s="91">
        <f t="shared" ref="B10:B17" si="0">B9+1</f>
        <v>3</v>
      </c>
      <c r="C10" s="130" t="s">
        <v>211</v>
      </c>
      <c r="D10" s="43" t="s">
        <v>133</v>
      </c>
      <c r="E10" s="43" t="s">
        <v>36</v>
      </c>
      <c r="F10" s="50">
        <v>3</v>
      </c>
      <c r="G10" s="254"/>
    </row>
    <row r="11" spans="2:7">
      <c r="B11" s="91">
        <f t="shared" si="0"/>
        <v>4</v>
      </c>
      <c r="C11" s="130" t="s">
        <v>212</v>
      </c>
      <c r="D11" s="43" t="s">
        <v>134</v>
      </c>
      <c r="E11" s="43" t="s">
        <v>36</v>
      </c>
      <c r="F11" s="100">
        <v>3</v>
      </c>
      <c r="G11" s="254"/>
    </row>
    <row r="12" spans="2:7">
      <c r="B12" s="91">
        <f t="shared" si="0"/>
        <v>5</v>
      </c>
      <c r="C12" s="130" t="s">
        <v>218</v>
      </c>
      <c r="D12" s="43" t="s">
        <v>135</v>
      </c>
      <c r="E12" s="43" t="s">
        <v>36</v>
      </c>
      <c r="F12" s="50">
        <v>3</v>
      </c>
      <c r="G12" s="254"/>
    </row>
    <row r="13" spans="2:7">
      <c r="B13" s="91">
        <f t="shared" si="0"/>
        <v>6</v>
      </c>
      <c r="C13" s="130" t="s">
        <v>213</v>
      </c>
      <c r="D13" s="43" t="s">
        <v>136</v>
      </c>
      <c r="E13" s="43" t="s">
        <v>36</v>
      </c>
      <c r="F13" s="100">
        <v>3</v>
      </c>
      <c r="G13" s="254"/>
    </row>
    <row r="14" spans="2:7">
      <c r="B14" s="91">
        <f t="shared" si="0"/>
        <v>7</v>
      </c>
      <c r="C14" s="130" t="s">
        <v>214</v>
      </c>
      <c r="D14" s="43" t="s">
        <v>137</v>
      </c>
      <c r="E14" s="43" t="s">
        <v>36</v>
      </c>
      <c r="F14" s="100">
        <v>3</v>
      </c>
      <c r="G14" s="254"/>
    </row>
    <row r="15" spans="2:7">
      <c r="B15" s="91">
        <f t="shared" si="0"/>
        <v>8</v>
      </c>
      <c r="C15" s="130" t="s">
        <v>215</v>
      </c>
      <c r="D15" s="43" t="s">
        <v>138</v>
      </c>
      <c r="E15" s="43" t="s">
        <v>36</v>
      </c>
      <c r="F15" s="100">
        <v>3</v>
      </c>
      <c r="G15" s="254"/>
    </row>
    <row r="16" spans="2:7">
      <c r="B16" s="91">
        <f t="shared" si="0"/>
        <v>9</v>
      </c>
      <c r="C16" s="130" t="s">
        <v>216</v>
      </c>
      <c r="D16" s="43" t="s">
        <v>139</v>
      </c>
      <c r="E16" s="43" t="s">
        <v>36</v>
      </c>
      <c r="F16" s="100">
        <v>3</v>
      </c>
      <c r="G16" s="254"/>
    </row>
    <row r="17" spans="2:11" ht="13.9" thickBot="1">
      <c r="B17" s="92">
        <f t="shared" si="0"/>
        <v>10</v>
      </c>
      <c r="C17" s="131" t="s">
        <v>217</v>
      </c>
      <c r="D17" s="44" t="s">
        <v>140</v>
      </c>
      <c r="E17" s="44" t="s">
        <v>36</v>
      </c>
      <c r="F17" s="101">
        <v>3</v>
      </c>
      <c r="G17" s="255"/>
    </row>
    <row r="18" spans="2:11"/>
    <row r="19" spans="2:11" ht="14.65">
      <c r="B19" s="98" t="s">
        <v>51</v>
      </c>
    </row>
    <row r="20" spans="2:11">
      <c r="B20" s="65"/>
      <c r="C20" s="112" t="s">
        <v>221</v>
      </c>
    </row>
    <row r="21" spans="2:11">
      <c r="B21" s="96"/>
      <c r="C21" s="13" t="s">
        <v>220</v>
      </c>
    </row>
    <row r="22" spans="2:11">
      <c r="B22" s="97"/>
      <c r="C22" s="112" t="s">
        <v>49</v>
      </c>
    </row>
    <row r="23" spans="2:11" ht="13.9" thickBot="1"/>
    <row r="24" spans="2:11" ht="15" thickBot="1">
      <c r="B24" s="24" t="s">
        <v>44</v>
      </c>
      <c r="C24" s="25"/>
      <c r="D24" s="25"/>
      <c r="E24" s="25"/>
      <c r="F24" s="25"/>
      <c r="G24" s="74"/>
      <c r="H24" s="11"/>
      <c r="I24" s="11"/>
      <c r="J24" s="11"/>
      <c r="K24" s="11"/>
    </row>
    <row r="25" spans="2:11" ht="13.9" thickBot="1"/>
    <row r="26" spans="2:11" ht="30" customHeight="1" thickBot="1">
      <c r="B26" s="417" t="s">
        <v>173</v>
      </c>
      <c r="C26" s="418"/>
      <c r="D26" s="418"/>
      <c r="E26" s="418"/>
      <c r="F26" s="418"/>
      <c r="G26" s="419"/>
    </row>
    <row r="27" spans="2:11"/>
  </sheetData>
  <mergeCells count="3">
    <mergeCell ref="B3:C3"/>
    <mergeCell ref="B26:G26"/>
    <mergeCell ref="B5:F5"/>
  </mergeCells>
  <pageMargins left="0.70866141732283472" right="0.70866141732283472" top="0.74803149606299213" bottom="0.74803149606299213" header="0.31496062992125984" footer="0.31496062992125984"/>
  <pageSetup paperSize="9" scale="99"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389C811D8FD824EB85DBF0AC91C2A99" ma:contentTypeVersion="4" ma:contentTypeDescription="Create a new document." ma:contentTypeScope="" ma:versionID="926f5061bd9e38f4c01eda00d17994cf">
  <xsd:schema xmlns:xsd="http://www.w3.org/2001/XMLSchema" xmlns:xs="http://www.w3.org/2001/XMLSchema" xmlns:p="http://schemas.microsoft.com/office/2006/metadata/properties" xmlns:ns2="7cf92955-55a2-4b21-9874-7d6a18744904" xmlns:ns3="20ff529c-908b-4c2b-8991-8fdf97f11bac" targetNamespace="http://schemas.microsoft.com/office/2006/metadata/properties" ma:root="true" ma:fieldsID="a4c2ac3519a256166d455955a2f56ef2" ns2:_="" ns3:_="">
    <xsd:import namespace="7cf92955-55a2-4b21-9874-7d6a18744904"/>
    <xsd:import namespace="20ff529c-908b-4c2b-8991-8fdf97f11bac"/>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cf92955-55a2-4b21-9874-7d6a1874490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0ff529c-908b-4c2b-8991-8fdf97f11bac"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361A623-6F32-4715-8BFB-27DC417E96C9}"/>
</file>

<file path=customXml/itemProps2.xml><?xml version="1.0" encoding="utf-8"?>
<ds:datastoreItem xmlns:ds="http://schemas.openxmlformats.org/officeDocument/2006/customXml" ds:itemID="{A4CCFF3A-22C9-4D02-9591-8B3786583FD7}">
  <ds:schemaRefs>
    <ds:schemaRef ds:uri="http://schemas.openxmlformats.org/package/2006/metadata/core-properties"/>
    <ds:schemaRef ds:uri="20ff529c-908b-4c2b-8991-8fdf97f11bac"/>
    <ds:schemaRef ds:uri="http://purl.org/dc/terms/"/>
    <ds:schemaRef ds:uri="http://schemas.microsoft.com/office/infopath/2007/PartnerControls"/>
    <ds:schemaRef ds:uri="http://purl.org/dc/dcmitype/"/>
    <ds:schemaRef ds:uri="b6304aa3-5264-4e68-ae27-fc4c0c2779e0"/>
    <ds:schemaRef ds:uri="http://schemas.microsoft.com/office/2006/documentManagement/types"/>
    <ds:schemaRef ds:uri="http://schemas.microsoft.com/office/2006/metadata/properties"/>
    <ds:schemaRef ds:uri="http://www.w3.org/XML/1998/namespace"/>
    <ds:schemaRef ds:uri="http://purl.org/dc/elements/1.1/"/>
  </ds:schemaRefs>
</ds:datastoreItem>
</file>

<file path=customXml/itemProps3.xml><?xml version="1.0" encoding="utf-8"?>
<ds:datastoreItem xmlns:ds="http://schemas.openxmlformats.org/officeDocument/2006/customXml" ds:itemID="{050A025B-2596-4176-845A-16467A06345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8</vt:i4>
      </vt:variant>
    </vt:vector>
  </HeadingPairs>
  <TitlesOfParts>
    <vt:vector size="18" baseType="lpstr">
      <vt:lpstr>Cover</vt:lpstr>
      <vt:lpstr>Table 2.2 Key Metrics</vt:lpstr>
      <vt:lpstr>Table 2.3 RCV</vt:lpstr>
      <vt:lpstr>Table 2.4 Dividends</vt:lpstr>
      <vt:lpstr>Table 4.1 PR14 PCs</vt:lpstr>
      <vt:lpstr>Table 4.2 SIM</vt:lpstr>
      <vt:lpstr>Table 5.1 Common PCs</vt:lpstr>
      <vt:lpstr>Table 6.1 Totex</vt:lpstr>
      <vt:lpstr>Table 6.2 DPC</vt:lpstr>
      <vt:lpstr>Lists</vt:lpstr>
      <vt:lpstr>'Table 2.2 Key Metrics'!Print_Area</vt:lpstr>
      <vt:lpstr>'Table 2.3 RCV'!Print_Area</vt:lpstr>
      <vt:lpstr>'Table 2.4 Dividends'!Print_Area</vt:lpstr>
      <vt:lpstr>'Table 4.1 PR14 PCs'!Print_Area</vt:lpstr>
      <vt:lpstr>'Table 4.2 SIM'!Print_Area</vt:lpstr>
      <vt:lpstr>'Table 5.1 Common PCs'!Print_Area</vt:lpstr>
      <vt:lpstr>'Table 6.1 Totex'!Print_Area</vt:lpstr>
      <vt:lpstr>'Table 6.2 DPC'!Print_Area</vt:lpstr>
    </vt:vector>
  </TitlesOfParts>
  <Manager/>
  <Company>Ofwat - Water Services Regulation Authority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BP presentation pro forma</dc:title>
  <dc:subject/>
  <dc:creator>Annelise Bunce</dc:creator>
  <cp:keywords/>
  <dc:description/>
  <cp:lastModifiedBy>Schogger, Lauren</cp:lastModifiedBy>
  <cp:revision/>
  <cp:lastPrinted>2018-08-30T13:54:15Z</cp:lastPrinted>
  <dcterms:created xsi:type="dcterms:W3CDTF">2018-07-10T08:41:50Z</dcterms:created>
  <dcterms:modified xsi:type="dcterms:W3CDTF">2018-09-28T11:36:53Z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0x0101004389C811D8FD824EB85DBF0AC91C2A99</vt:lpwstr>
  </property>
  <property fmtid="{D5CDD505-2E9C-101B-9397-08002B2CF9AE}" pid="3" name="Meeting">
    <vt:lpwstr/>
  </property>
  <property fmtid="{D5CDD505-2E9C-101B-9397-08002B2CF9AE}" pid="4" name="Stakeholder 4">
    <vt:lpwstr/>
  </property>
  <property fmtid="{D5CDD505-2E9C-101B-9397-08002B2CF9AE}" pid="5" name="Stakeholder 2">
    <vt:lpwstr/>
  </property>
  <property fmtid="{D5CDD505-2E9C-101B-9397-08002B2CF9AE}" pid="6" name="Hierarchy">
    <vt:lpwstr/>
  </property>
  <property fmtid="{D5CDD505-2E9C-101B-9397-08002B2CF9AE}" pid="7" name="Collection">
    <vt:lpwstr/>
  </property>
  <property fmtid="{D5CDD505-2E9C-101B-9397-08002B2CF9AE}" pid="8" name="Stakeholder 5">
    <vt:lpwstr/>
  </property>
  <property fmtid="{D5CDD505-2E9C-101B-9397-08002B2CF9AE}" pid="9" name="Stakeholder 3">
    <vt:lpwstr/>
  </property>
  <property fmtid="{D5CDD505-2E9C-101B-9397-08002B2CF9AE}" pid="10" name="Project Code">
    <vt:lpwstr>1798;#Data and Modelling|3355d1eb-0a66-4a00-a750-f1a4b4733476</vt:lpwstr>
  </property>
  <property fmtid="{D5CDD505-2E9C-101B-9397-08002B2CF9AE}" pid="11" name="Stakeholder">
    <vt:lpwstr/>
  </property>
  <property fmtid="{D5CDD505-2E9C-101B-9397-08002B2CF9AE}" pid="12" name="Security Classification">
    <vt:lpwstr>21;#OFFICIAL|c2540f30-f875-494b-a43f-ebfb5017a6ad</vt:lpwstr>
  </property>
</Properties>
</file>